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filterPrivacy="1"/>
  <xr:revisionPtr revIDLastSave="0" documentId="8_{E930D1C0-7B96-4BB2-8C5D-4D32BA23EC53}" xr6:coauthVersionLast="47" xr6:coauthVersionMax="47" xr10:uidLastSave="{00000000-0000-0000-0000-000000000000}"/>
  <bookViews>
    <workbookView xWindow="0" yWindow="0" windowWidth="12000" windowHeight="24000" activeTab="6" xr2:uid="{00000000-000D-0000-FFFF-FFFF00000000}"/>
  </bookViews>
  <sheets>
    <sheet name="How to Use" sheetId="1" r:id="rId1"/>
    <sheet name="Income" sheetId="2" r:id="rId2"/>
    <sheet name="Expenses" sheetId="3" r:id="rId3"/>
    <sheet name="Savings" sheetId="4" r:id="rId4"/>
    <sheet name="Debt" sheetId="5" r:id="rId5"/>
    <sheet name="50-30-20" sheetId="6" r:id="rId6"/>
    <sheet name="Net Worth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7" l="1"/>
  <c r="N22" i="6"/>
  <c r="M22" i="6"/>
  <c r="L22" i="6"/>
  <c r="K22" i="6"/>
  <c r="J22" i="6"/>
  <c r="I22" i="6"/>
  <c r="H22" i="6"/>
  <c r="G22" i="6"/>
  <c r="F22" i="6"/>
  <c r="E22" i="6"/>
  <c r="D22" i="6"/>
  <c r="C22" i="6"/>
  <c r="N21" i="6"/>
  <c r="M21" i="6"/>
  <c r="L21" i="6"/>
  <c r="K21" i="6"/>
  <c r="J21" i="6"/>
  <c r="I21" i="6"/>
  <c r="H21" i="6"/>
  <c r="G21" i="6"/>
  <c r="F21" i="6"/>
  <c r="E21" i="6"/>
  <c r="D21" i="6"/>
  <c r="C21" i="6"/>
  <c r="N17" i="6"/>
  <c r="N18" i="6" s="1"/>
  <c r="M17" i="6"/>
  <c r="M18" i="6" s="1"/>
  <c r="L17" i="6"/>
  <c r="L18" i="6" s="1"/>
  <c r="K17" i="6"/>
  <c r="K18" i="6" s="1"/>
  <c r="J17" i="6"/>
  <c r="J18" i="6" s="1"/>
  <c r="I17" i="6"/>
  <c r="I18" i="6" s="1"/>
  <c r="H17" i="6"/>
  <c r="H18" i="6" s="1"/>
  <c r="G17" i="6"/>
  <c r="G18" i="6" s="1"/>
  <c r="F17" i="6"/>
  <c r="F18" i="6" s="1"/>
  <c r="E17" i="6"/>
  <c r="E18" i="6" s="1"/>
  <c r="D17" i="6"/>
  <c r="D18" i="6" s="1"/>
  <c r="C17" i="6"/>
  <c r="C18" i="6" s="1"/>
  <c r="N12" i="6"/>
  <c r="M12" i="6"/>
  <c r="L12" i="6"/>
  <c r="K12" i="6"/>
  <c r="J12" i="6"/>
  <c r="I12" i="6"/>
  <c r="H12" i="6"/>
  <c r="G12" i="6"/>
  <c r="F12" i="6"/>
  <c r="E12" i="6"/>
  <c r="D12" i="6"/>
  <c r="C12" i="6"/>
  <c r="N11" i="6"/>
  <c r="M11" i="6"/>
  <c r="L11" i="6"/>
  <c r="K11" i="6"/>
  <c r="J11" i="6"/>
  <c r="I11" i="6"/>
  <c r="H11" i="6"/>
  <c r="G11" i="6"/>
  <c r="F11" i="6"/>
  <c r="E11" i="6"/>
  <c r="D11" i="6"/>
  <c r="C11" i="6"/>
  <c r="N7" i="6"/>
  <c r="M7" i="6"/>
  <c r="L7" i="6"/>
  <c r="K7" i="6"/>
  <c r="J7" i="6"/>
  <c r="I7" i="6"/>
  <c r="H7" i="6"/>
  <c r="G7" i="6"/>
  <c r="F7" i="6"/>
  <c r="E7" i="6"/>
  <c r="D7" i="6"/>
  <c r="C7" i="6"/>
  <c r="N22" i="5"/>
  <c r="M22" i="5"/>
  <c r="L22" i="5"/>
  <c r="K22" i="5"/>
  <c r="J22" i="5"/>
  <c r="I22" i="5"/>
  <c r="H22" i="5"/>
  <c r="G22" i="5"/>
  <c r="F22" i="5"/>
  <c r="E22" i="5"/>
  <c r="D22" i="5"/>
  <c r="C22" i="5"/>
  <c r="P18" i="5"/>
  <c r="E21" i="7" s="1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O16" i="5"/>
  <c r="O15" i="5"/>
  <c r="O14" i="5"/>
  <c r="O13" i="5"/>
  <c r="O12" i="5"/>
  <c r="O11" i="5"/>
  <c r="O10" i="5"/>
  <c r="O9" i="5"/>
  <c r="O8" i="5"/>
  <c r="O7" i="5"/>
  <c r="O6" i="5"/>
  <c r="O5" i="5"/>
  <c r="O18" i="5" s="1"/>
  <c r="O23" i="5" s="1"/>
  <c r="N18" i="4"/>
  <c r="M18" i="4"/>
  <c r="L18" i="4"/>
  <c r="K18" i="4"/>
  <c r="J18" i="4"/>
  <c r="I18" i="4"/>
  <c r="H18" i="4"/>
  <c r="G18" i="4"/>
  <c r="F18" i="4"/>
  <c r="E18" i="4"/>
  <c r="D18" i="4"/>
  <c r="C18" i="4"/>
  <c r="O18" i="4" s="1"/>
  <c r="O17" i="4"/>
  <c r="O16" i="4"/>
  <c r="O15" i="4"/>
  <c r="O14" i="4"/>
  <c r="O13" i="4"/>
  <c r="O12" i="4"/>
  <c r="N10" i="4"/>
  <c r="N20" i="4" s="1"/>
  <c r="M10" i="4"/>
  <c r="M20" i="4" s="1"/>
  <c r="L10" i="4"/>
  <c r="L20" i="4" s="1"/>
  <c r="K10" i="4"/>
  <c r="K20" i="4" s="1"/>
  <c r="J10" i="4"/>
  <c r="J20" i="4" s="1"/>
  <c r="I10" i="4"/>
  <c r="I20" i="4" s="1"/>
  <c r="H10" i="4"/>
  <c r="H20" i="4" s="1"/>
  <c r="G10" i="4"/>
  <c r="G20" i="4" s="1"/>
  <c r="F10" i="4"/>
  <c r="F20" i="4" s="1"/>
  <c r="E10" i="4"/>
  <c r="E20" i="4" s="1"/>
  <c r="D10" i="4"/>
  <c r="D20" i="4" s="1"/>
  <c r="C10" i="4"/>
  <c r="O9" i="4"/>
  <c r="O8" i="4"/>
  <c r="O7" i="4"/>
  <c r="O6" i="4"/>
  <c r="N83" i="3"/>
  <c r="M83" i="3"/>
  <c r="L83" i="3"/>
  <c r="K83" i="3"/>
  <c r="J83" i="3"/>
  <c r="I83" i="3"/>
  <c r="H83" i="3"/>
  <c r="G83" i="3"/>
  <c r="F83" i="3"/>
  <c r="E83" i="3"/>
  <c r="D83" i="3"/>
  <c r="C83" i="3"/>
  <c r="O83" i="3" s="1"/>
  <c r="O82" i="3"/>
  <c r="O81" i="3"/>
  <c r="O80" i="3"/>
  <c r="O79" i="3"/>
  <c r="O78" i="3"/>
  <c r="O77" i="3"/>
  <c r="N75" i="3"/>
  <c r="M75" i="3"/>
  <c r="L75" i="3"/>
  <c r="K75" i="3"/>
  <c r="J75" i="3"/>
  <c r="I75" i="3"/>
  <c r="H75" i="3"/>
  <c r="G75" i="3"/>
  <c r="F75" i="3"/>
  <c r="E75" i="3"/>
  <c r="D75" i="3"/>
  <c r="C75" i="3"/>
  <c r="O75" i="3" s="1"/>
  <c r="O74" i="3"/>
  <c r="O73" i="3"/>
  <c r="O72" i="3"/>
  <c r="O71" i="3"/>
  <c r="O70" i="3"/>
  <c r="N68" i="3"/>
  <c r="M68" i="3"/>
  <c r="L68" i="3"/>
  <c r="K68" i="3"/>
  <c r="J68" i="3"/>
  <c r="I68" i="3"/>
  <c r="H68" i="3"/>
  <c r="G68" i="3"/>
  <c r="F68" i="3"/>
  <c r="E68" i="3"/>
  <c r="D68" i="3"/>
  <c r="C68" i="3"/>
  <c r="O68" i="3" s="1"/>
  <c r="O67" i="3"/>
  <c r="O66" i="3"/>
  <c r="O65" i="3"/>
  <c r="O64" i="3"/>
  <c r="O63" i="3"/>
  <c r="O62" i="3"/>
  <c r="O61" i="3"/>
  <c r="O60" i="3"/>
  <c r="N58" i="3"/>
  <c r="M58" i="3"/>
  <c r="L58" i="3"/>
  <c r="K58" i="3"/>
  <c r="J58" i="3"/>
  <c r="I58" i="3"/>
  <c r="H58" i="3"/>
  <c r="G58" i="3"/>
  <c r="F58" i="3"/>
  <c r="E58" i="3"/>
  <c r="D58" i="3"/>
  <c r="C58" i="3"/>
  <c r="O58" i="3" s="1"/>
  <c r="O57" i="3"/>
  <c r="O56" i="3"/>
  <c r="O55" i="3"/>
  <c r="O54" i="3"/>
  <c r="O53" i="3"/>
  <c r="N51" i="3"/>
  <c r="M51" i="3"/>
  <c r="L51" i="3"/>
  <c r="K51" i="3"/>
  <c r="J51" i="3"/>
  <c r="I51" i="3"/>
  <c r="H51" i="3"/>
  <c r="G51" i="3"/>
  <c r="F51" i="3"/>
  <c r="E51" i="3"/>
  <c r="D51" i="3"/>
  <c r="C51" i="3"/>
  <c r="O51" i="3" s="1"/>
  <c r="O50" i="3"/>
  <c r="O49" i="3"/>
  <c r="O48" i="3"/>
  <c r="O47" i="3"/>
  <c r="O46" i="3"/>
  <c r="N44" i="3"/>
  <c r="M44" i="3"/>
  <c r="L44" i="3"/>
  <c r="K44" i="3"/>
  <c r="J44" i="3"/>
  <c r="I44" i="3"/>
  <c r="H44" i="3"/>
  <c r="G44" i="3"/>
  <c r="F44" i="3"/>
  <c r="E44" i="3"/>
  <c r="D44" i="3"/>
  <c r="C44" i="3"/>
  <c r="O44" i="3" s="1"/>
  <c r="O43" i="3"/>
  <c r="O42" i="3"/>
  <c r="O41" i="3"/>
  <c r="O40" i="3"/>
  <c r="O39" i="3"/>
  <c r="N37" i="3"/>
  <c r="M37" i="3"/>
  <c r="L37" i="3"/>
  <c r="K37" i="3"/>
  <c r="J37" i="3"/>
  <c r="I37" i="3"/>
  <c r="H37" i="3"/>
  <c r="G37" i="3"/>
  <c r="F37" i="3"/>
  <c r="E37" i="3"/>
  <c r="D37" i="3"/>
  <c r="C37" i="3"/>
  <c r="O37" i="3" s="1"/>
  <c r="O36" i="3"/>
  <c r="O35" i="3"/>
  <c r="O34" i="3"/>
  <c r="O33" i="3"/>
  <c r="O32" i="3"/>
  <c r="N30" i="3"/>
  <c r="M30" i="3"/>
  <c r="L30" i="3"/>
  <c r="K30" i="3"/>
  <c r="J30" i="3"/>
  <c r="I30" i="3"/>
  <c r="H30" i="3"/>
  <c r="G30" i="3"/>
  <c r="F30" i="3"/>
  <c r="E30" i="3"/>
  <c r="D30" i="3"/>
  <c r="C30" i="3"/>
  <c r="O30" i="3" s="1"/>
  <c r="O29" i="3"/>
  <c r="O28" i="3"/>
  <c r="O27" i="3"/>
  <c r="O26" i="3"/>
  <c r="O25" i="3"/>
  <c r="O24" i="3"/>
  <c r="N22" i="3"/>
  <c r="M22" i="3"/>
  <c r="L22" i="3"/>
  <c r="K22" i="3"/>
  <c r="J22" i="3"/>
  <c r="I22" i="3"/>
  <c r="H22" i="3"/>
  <c r="G22" i="3"/>
  <c r="F22" i="3"/>
  <c r="E22" i="3"/>
  <c r="D22" i="3"/>
  <c r="C22" i="3"/>
  <c r="O22" i="3" s="1"/>
  <c r="O21" i="3"/>
  <c r="O20" i="3"/>
  <c r="O19" i="3"/>
  <c r="O18" i="3"/>
  <c r="O17" i="3"/>
  <c r="O16" i="3"/>
  <c r="O15" i="3"/>
  <c r="N13" i="3"/>
  <c r="N85" i="3" s="1"/>
  <c r="M13" i="3"/>
  <c r="M85" i="3" s="1"/>
  <c r="L13" i="3"/>
  <c r="L85" i="3" s="1"/>
  <c r="K13" i="3"/>
  <c r="K85" i="3" s="1"/>
  <c r="J13" i="3"/>
  <c r="J85" i="3" s="1"/>
  <c r="I13" i="3"/>
  <c r="I85" i="3" s="1"/>
  <c r="H13" i="3"/>
  <c r="H85" i="3" s="1"/>
  <c r="G13" i="3"/>
  <c r="G85" i="3" s="1"/>
  <c r="F13" i="3"/>
  <c r="F85" i="3" s="1"/>
  <c r="E13" i="3"/>
  <c r="E85" i="3" s="1"/>
  <c r="D13" i="3"/>
  <c r="D85" i="3" s="1"/>
  <c r="C13" i="3"/>
  <c r="O12" i="3"/>
  <c r="O11" i="3"/>
  <c r="O10" i="3"/>
  <c r="O9" i="3"/>
  <c r="O8" i="3"/>
  <c r="O7" i="3"/>
  <c r="O6" i="3"/>
  <c r="N24" i="2"/>
  <c r="M24" i="2"/>
  <c r="L24" i="2"/>
  <c r="K24" i="2"/>
  <c r="J24" i="2"/>
  <c r="I24" i="2"/>
  <c r="H24" i="2"/>
  <c r="G24" i="2"/>
  <c r="F24" i="2"/>
  <c r="E24" i="2"/>
  <c r="D24" i="2"/>
  <c r="C24" i="2"/>
  <c r="O24" i="2" s="1"/>
  <c r="O23" i="2"/>
  <c r="O22" i="2"/>
  <c r="O21" i="2"/>
  <c r="O20" i="2"/>
  <c r="O19" i="2"/>
  <c r="O18" i="2"/>
  <c r="O17" i="2"/>
  <c r="O16" i="2"/>
  <c r="N14" i="2"/>
  <c r="M14" i="2"/>
  <c r="L14" i="2"/>
  <c r="K14" i="2"/>
  <c r="J14" i="2"/>
  <c r="I14" i="2"/>
  <c r="H14" i="2"/>
  <c r="G14" i="2"/>
  <c r="F14" i="2"/>
  <c r="E14" i="2"/>
  <c r="D14" i="2"/>
  <c r="C14" i="2"/>
  <c r="O13" i="2"/>
  <c r="O12" i="2"/>
  <c r="O11" i="2"/>
  <c r="O10" i="2"/>
  <c r="O9" i="2"/>
  <c r="O8" i="2"/>
  <c r="O7" i="2"/>
  <c r="O6" i="2"/>
  <c r="C6" i="6" l="1"/>
  <c r="C24" i="5"/>
  <c r="C25" i="5" s="1"/>
  <c r="C26" i="2"/>
  <c r="O14" i="2"/>
  <c r="D6" i="6"/>
  <c r="D8" i="6" s="1"/>
  <c r="D24" i="5"/>
  <c r="D25" i="5" s="1"/>
  <c r="D26" i="2"/>
  <c r="E6" i="6"/>
  <c r="E8" i="6" s="1"/>
  <c r="E24" i="5"/>
  <c r="E25" i="5" s="1"/>
  <c r="E26" i="2"/>
  <c r="F6" i="6"/>
  <c r="F8" i="6" s="1"/>
  <c r="F24" i="5"/>
  <c r="F25" i="5" s="1"/>
  <c r="F26" i="2"/>
  <c r="G6" i="6"/>
  <c r="G8" i="6" s="1"/>
  <c r="G24" i="5"/>
  <c r="G25" i="5" s="1"/>
  <c r="G26" i="2"/>
  <c r="H6" i="6"/>
  <c r="H8" i="6" s="1"/>
  <c r="H24" i="5"/>
  <c r="H25" i="5" s="1"/>
  <c r="H26" i="2"/>
  <c r="I6" i="6"/>
  <c r="I8" i="6" s="1"/>
  <c r="I24" i="5"/>
  <c r="I25" i="5" s="1"/>
  <c r="I26" i="2"/>
  <c r="J6" i="6"/>
  <c r="J8" i="6" s="1"/>
  <c r="J24" i="5"/>
  <c r="J25" i="5" s="1"/>
  <c r="J26" i="2"/>
  <c r="K6" i="6"/>
  <c r="K8" i="6" s="1"/>
  <c r="K24" i="5"/>
  <c r="K25" i="5" s="1"/>
  <c r="K26" i="2"/>
  <c r="L6" i="6"/>
  <c r="L8" i="6" s="1"/>
  <c r="L24" i="5"/>
  <c r="L25" i="5" s="1"/>
  <c r="L26" i="2"/>
  <c r="M6" i="6"/>
  <c r="M8" i="6" s="1"/>
  <c r="M24" i="5"/>
  <c r="M25" i="5" s="1"/>
  <c r="M26" i="2"/>
  <c r="N6" i="6"/>
  <c r="N8" i="6" s="1"/>
  <c r="N24" i="5"/>
  <c r="N25" i="5" s="1"/>
  <c r="N26" i="2"/>
  <c r="O7" i="6"/>
  <c r="O12" i="6"/>
  <c r="O22" i="6"/>
  <c r="O11" i="6"/>
  <c r="O22" i="5"/>
  <c r="O17" i="6"/>
  <c r="C85" i="3"/>
  <c r="O13" i="3"/>
  <c r="O21" i="6"/>
  <c r="C20" i="4"/>
  <c r="O10" i="4"/>
  <c r="C13" i="6"/>
  <c r="C23" i="5"/>
  <c r="D13" i="6"/>
  <c r="D23" i="6" s="1"/>
  <c r="D23" i="5"/>
  <c r="E13" i="6"/>
  <c r="E23" i="6" s="1"/>
  <c r="E23" i="5"/>
  <c r="F13" i="6"/>
  <c r="F23" i="6" s="1"/>
  <c r="F23" i="5"/>
  <c r="G13" i="6"/>
  <c r="G23" i="6" s="1"/>
  <c r="G23" i="5"/>
  <c r="H13" i="6"/>
  <c r="H23" i="6" s="1"/>
  <c r="H23" i="5"/>
  <c r="I13" i="6"/>
  <c r="I23" i="6" s="1"/>
  <c r="I23" i="5"/>
  <c r="J13" i="6"/>
  <c r="J23" i="6" s="1"/>
  <c r="J23" i="5"/>
  <c r="K13" i="6"/>
  <c r="K23" i="6" s="1"/>
  <c r="K23" i="5"/>
  <c r="L13" i="6"/>
  <c r="L23" i="6" s="1"/>
  <c r="L23" i="5"/>
  <c r="M13" i="6"/>
  <c r="M23" i="6" s="1"/>
  <c r="M23" i="5"/>
  <c r="N13" i="6"/>
  <c r="N23" i="6" s="1"/>
  <c r="N23" i="5"/>
  <c r="C14" i="6"/>
  <c r="D14" i="6"/>
  <c r="E14" i="6"/>
  <c r="F14" i="6"/>
  <c r="G14" i="6"/>
  <c r="H14" i="6"/>
  <c r="I14" i="6"/>
  <c r="J14" i="6"/>
  <c r="K14" i="6"/>
  <c r="L14" i="6"/>
  <c r="M14" i="6"/>
  <c r="N14" i="6"/>
  <c r="D24" i="6"/>
  <c r="E24" i="6"/>
  <c r="F24" i="6"/>
  <c r="G24" i="6"/>
  <c r="H24" i="6"/>
  <c r="I24" i="6"/>
  <c r="J24" i="6"/>
  <c r="K24" i="6"/>
  <c r="L24" i="6"/>
  <c r="M24" i="6"/>
  <c r="N24" i="6"/>
  <c r="B23" i="7"/>
  <c r="O13" i="6" l="1"/>
  <c r="C23" i="6"/>
  <c r="O21" i="4"/>
  <c r="O20" i="4"/>
  <c r="P20" i="4" s="1"/>
  <c r="O86" i="3"/>
  <c r="O85" i="3"/>
  <c r="P85" i="3" s="1"/>
  <c r="O18" i="6"/>
  <c r="O14" i="6"/>
  <c r="N38" i="6"/>
  <c r="N37" i="6"/>
  <c r="N36" i="6"/>
  <c r="N32" i="6"/>
  <c r="N31" i="6"/>
  <c r="N30" i="6"/>
  <c r="N29" i="6"/>
  <c r="N33" i="6" s="1"/>
  <c r="N26" i="6"/>
  <c r="M38" i="6"/>
  <c r="M37" i="6"/>
  <c r="M36" i="6"/>
  <c r="M32" i="6"/>
  <c r="M31" i="6"/>
  <c r="M30" i="6"/>
  <c r="M29" i="6"/>
  <c r="M33" i="6" s="1"/>
  <c r="M26" i="6"/>
  <c r="L38" i="6"/>
  <c r="L37" i="6"/>
  <c r="L36" i="6"/>
  <c r="L32" i="6"/>
  <c r="L31" i="6"/>
  <c r="L30" i="6"/>
  <c r="L29" i="6"/>
  <c r="L33" i="6" s="1"/>
  <c r="L26" i="6"/>
  <c r="K38" i="6"/>
  <c r="K37" i="6"/>
  <c r="K36" i="6"/>
  <c r="K32" i="6"/>
  <c r="K31" i="6"/>
  <c r="K30" i="6"/>
  <c r="K29" i="6"/>
  <c r="K33" i="6" s="1"/>
  <c r="K26" i="6"/>
  <c r="J38" i="6"/>
  <c r="J37" i="6"/>
  <c r="J36" i="6"/>
  <c r="J32" i="6"/>
  <c r="J31" i="6"/>
  <c r="J30" i="6"/>
  <c r="J29" i="6"/>
  <c r="J33" i="6" s="1"/>
  <c r="J26" i="6"/>
  <c r="I38" i="6"/>
  <c r="I37" i="6"/>
  <c r="I36" i="6"/>
  <c r="I32" i="6"/>
  <c r="I31" i="6"/>
  <c r="I30" i="6"/>
  <c r="I29" i="6"/>
  <c r="I33" i="6" s="1"/>
  <c r="I26" i="6"/>
  <c r="H38" i="6"/>
  <c r="H37" i="6"/>
  <c r="H36" i="6"/>
  <c r="H32" i="6"/>
  <c r="H31" i="6"/>
  <c r="H30" i="6"/>
  <c r="H29" i="6"/>
  <c r="H33" i="6" s="1"/>
  <c r="H26" i="6"/>
  <c r="G38" i="6"/>
  <c r="G37" i="6"/>
  <c r="G36" i="6"/>
  <c r="G32" i="6"/>
  <c r="G31" i="6"/>
  <c r="G30" i="6"/>
  <c r="G29" i="6"/>
  <c r="G33" i="6" s="1"/>
  <c r="G26" i="6"/>
  <c r="F38" i="6"/>
  <c r="F37" i="6"/>
  <c r="F36" i="6"/>
  <c r="F32" i="6"/>
  <c r="F31" i="6"/>
  <c r="F30" i="6"/>
  <c r="F29" i="6"/>
  <c r="F33" i="6" s="1"/>
  <c r="F26" i="6"/>
  <c r="E38" i="6"/>
  <c r="E37" i="6"/>
  <c r="E36" i="6"/>
  <c r="E32" i="6"/>
  <c r="E31" i="6"/>
  <c r="E30" i="6"/>
  <c r="E29" i="6"/>
  <c r="E33" i="6" s="1"/>
  <c r="E26" i="6"/>
  <c r="D38" i="6"/>
  <c r="D37" i="6"/>
  <c r="D36" i="6"/>
  <c r="D32" i="6"/>
  <c r="D31" i="6"/>
  <c r="D30" i="6"/>
  <c r="D29" i="6"/>
  <c r="D33" i="6" s="1"/>
  <c r="D26" i="6"/>
  <c r="O6" i="6"/>
  <c r="O24" i="5"/>
  <c r="O25" i="5" s="1"/>
  <c r="O27" i="2"/>
  <c r="O26" i="2"/>
  <c r="P26" i="2" s="1"/>
  <c r="O40" i="6"/>
  <c r="C8" i="6"/>
  <c r="C38" i="6" l="1"/>
  <c r="C37" i="6"/>
  <c r="C36" i="6"/>
  <c r="C30" i="6"/>
  <c r="C29" i="6"/>
  <c r="P21" i="6"/>
  <c r="P17" i="6"/>
  <c r="P11" i="6"/>
  <c r="P22" i="6"/>
  <c r="P12" i="6"/>
  <c r="P7" i="6"/>
  <c r="P6" i="2"/>
  <c r="P7" i="2"/>
  <c r="P8" i="2"/>
  <c r="P9" i="2"/>
  <c r="P10" i="2"/>
  <c r="P11" i="2"/>
  <c r="P12" i="2"/>
  <c r="P13" i="2"/>
  <c r="P16" i="2"/>
  <c r="P17" i="2"/>
  <c r="P18" i="2"/>
  <c r="P19" i="2"/>
  <c r="P20" i="2"/>
  <c r="P21" i="2"/>
  <c r="P22" i="2"/>
  <c r="P23" i="2"/>
  <c r="P24" i="2"/>
  <c r="P14" i="2"/>
  <c r="O8" i="6"/>
  <c r="P6" i="6"/>
  <c r="P14" i="6"/>
  <c r="B25" i="7" s="1"/>
  <c r="P18" i="6"/>
  <c r="P6" i="3"/>
  <c r="P7" i="3"/>
  <c r="P8" i="3"/>
  <c r="P9" i="3"/>
  <c r="P10" i="3"/>
  <c r="P11" i="3"/>
  <c r="P12" i="3"/>
  <c r="P15" i="3"/>
  <c r="P16" i="3"/>
  <c r="P17" i="3"/>
  <c r="P18" i="3"/>
  <c r="P19" i="3"/>
  <c r="P20" i="3"/>
  <c r="P21" i="3"/>
  <c r="P22" i="3"/>
  <c r="P24" i="3"/>
  <c r="P25" i="3"/>
  <c r="P26" i="3"/>
  <c r="P27" i="3"/>
  <c r="P28" i="3"/>
  <c r="P29" i="3"/>
  <c r="P30" i="3"/>
  <c r="P32" i="3"/>
  <c r="P33" i="3"/>
  <c r="P34" i="3"/>
  <c r="P35" i="3"/>
  <c r="P36" i="3"/>
  <c r="P37" i="3"/>
  <c r="P39" i="3"/>
  <c r="P40" i="3"/>
  <c r="P41" i="3"/>
  <c r="P42" i="3"/>
  <c r="P43" i="3"/>
  <c r="P44" i="3"/>
  <c r="P46" i="3"/>
  <c r="P47" i="3"/>
  <c r="P48" i="3"/>
  <c r="P49" i="3"/>
  <c r="P50" i="3"/>
  <c r="P51" i="3"/>
  <c r="P53" i="3"/>
  <c r="P54" i="3"/>
  <c r="P55" i="3"/>
  <c r="P56" i="3"/>
  <c r="P57" i="3"/>
  <c r="P58" i="3"/>
  <c r="P60" i="3"/>
  <c r="P61" i="3"/>
  <c r="P62" i="3"/>
  <c r="P63" i="3"/>
  <c r="P64" i="3"/>
  <c r="P65" i="3"/>
  <c r="P66" i="3"/>
  <c r="P67" i="3"/>
  <c r="P68" i="3"/>
  <c r="P70" i="3"/>
  <c r="P71" i="3"/>
  <c r="P72" i="3"/>
  <c r="P73" i="3"/>
  <c r="P74" i="3"/>
  <c r="P75" i="3"/>
  <c r="P77" i="3"/>
  <c r="P78" i="3"/>
  <c r="P79" i="3"/>
  <c r="P80" i="3"/>
  <c r="P81" i="3"/>
  <c r="P82" i="3"/>
  <c r="P83" i="3"/>
  <c r="P13" i="3"/>
  <c r="P6" i="4"/>
  <c r="P7" i="4"/>
  <c r="P8" i="4"/>
  <c r="P9" i="4"/>
  <c r="P12" i="4"/>
  <c r="P13" i="4"/>
  <c r="P14" i="4"/>
  <c r="P15" i="4"/>
  <c r="P16" i="4"/>
  <c r="P17" i="4"/>
  <c r="P18" i="4"/>
  <c r="P10" i="4"/>
  <c r="O23" i="6"/>
  <c r="C24" i="6"/>
  <c r="P13" i="6"/>
  <c r="C26" i="6" l="1"/>
  <c r="C32" i="6" s="1"/>
  <c r="C31" i="6"/>
  <c r="C33" i="6"/>
  <c r="P23" i="6"/>
  <c r="O24" i="6"/>
  <c r="P24" i="6" s="1"/>
  <c r="O38" i="6"/>
  <c r="P38" i="6" s="1"/>
  <c r="O37" i="6"/>
  <c r="P37" i="6" s="1"/>
  <c r="O36" i="6"/>
  <c r="P36" i="6" s="1"/>
  <c r="O31" i="6"/>
  <c r="O30" i="6"/>
  <c r="O29" i="6"/>
  <c r="O33" i="6" s="1"/>
  <c r="O26" i="6"/>
  <c r="P8" i="6"/>
  <c r="P26" i="6" l="1"/>
  <c r="O32" i="6"/>
</calcChain>
</file>

<file path=xl/sharedStrings.xml><?xml version="1.0" encoding="utf-8"?>
<sst xmlns="http://schemas.openxmlformats.org/spreadsheetml/2006/main" count="456" uniqueCount="265">
  <si>
    <t>Budget Tracker</t>
  </si>
  <si>
    <t>From the Budget page on Finance Friend. Free to use and change however you like.</t>
  </si>
  <si>
    <t/>
  </si>
  <si>
    <t>THE TABS</t>
  </si>
  <si>
    <t>Income - what you earn each month, and what comes out of your paycheck before you see it.</t>
  </si>
  <si>
    <t>Expenses - every monthly cost, grouped like a bill list: housing, utilities, food, insurance, and so on.</t>
  </si>
  <si>
    <t>Savings - money you move to savings and investments each month (outside of your paycheck).</t>
  </si>
  <si>
    <t>Debt - each debt's minimum payment, what you actually paid each month, balance, and interest rate.</t>
  </si>
  <si>
    <t xml:space="preserve">   It also works out your debt-to-income ratio.</t>
  </si>
  <si>
    <t>50-30-20 - fills in by itself. Sorts everything into Needs, Wants, and Savings and tells you each month</t>
  </si>
  <si>
    <t xml:space="preserve">   whether you're on track.</t>
  </si>
  <si>
    <t>Net Worth - what you own minus what you owe. Update it every few months to watch it grow.</t>
  </si>
  <si>
    <t>HOW TO FILL IT IN</t>
  </si>
  <si>
    <t>1. Pale yellow cells are for typing. Everything else is a formula - no need to touch it.</t>
  </si>
  <si>
    <t>2. Enter each amount in the month it happened (or the month you plan for it). Use positive numbers.</t>
  </si>
  <si>
    <t>3. Bills that come once or twice a year (car registration, insurance paid annually, holidays) go in</t>
  </si>
  <si>
    <t xml:space="preserve">   the month you pay them - the Monthly Avg column shows what they cost per month.</t>
  </si>
  <si>
    <t>4. The "Group" column decides where each line counts on the 50-30-20 tab. Change it if a line is</t>
  </si>
  <si>
    <t xml:space="preserve">   different for you - e.g. a gym membership you need for physical therapy is a Need.</t>
  </si>
  <si>
    <t>5. Rename any line, or use the "Other" rows. Leave lines you don't have blank.</t>
  </si>
  <si>
    <t>TIPS</t>
  </si>
  <si>
    <t>- Don't count anything twice. A debt payment goes on the Debt tab only; a 401(k) or health premium</t>
  </si>
  <si>
    <t xml:space="preserve">  taken out of your paycheck goes on the Income tab only.</t>
  </si>
  <si>
    <t>- Count credit card purchases as the spending they were (groceries, dining out...), not the card</t>
  </si>
  <si>
    <t xml:space="preserve">  payment. Only carried-over card balances belong on the Debt tab.</t>
  </si>
  <si>
    <t>- The fastest way to fill it in: once a month, go through your bank and credit card statements.</t>
  </si>
  <si>
    <t>- 50/30/20 is a rough guideline, not a pass/fail test. In high-cost areas needs often run above 50%.</t>
  </si>
  <si>
    <t xml:space="preserve">  The direction matters most: needs and wants shrinking, savings growing.</t>
  </si>
  <si>
    <t>- Start a fresh copy each year.</t>
  </si>
  <si>
    <t>Works in Excel, Google Sheets (File &gt; Import), Apple Numbers, and LibreOffice.</t>
  </si>
  <si>
    <t>This file never sends your data anywhere - it lives on your device.</t>
  </si>
  <si>
    <t>Monthly Income</t>
  </si>
  <si>
    <t>Gross pay (before anything comes out), then what your paycheck stub shows being taken out.</t>
  </si>
  <si>
    <t>Group: Tax = not counted in 50/30/20. Needs / Savings = counted there.</t>
  </si>
  <si>
    <t>Income</t>
  </si>
  <si>
    <t>Group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</si>
  <si>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</si>
  <si>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</si>
  <si>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</si>
  <si>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</si>
  <si>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</si>
  <si>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</si>
  <si>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</si>
  <si>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</si>
  <si>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</si>
  <si>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</si>
  <si>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</si>
  <si>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</si>
  <si>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 Total</t>
  </si>
  <si>
    <t>Monthly Avg</t>
  </si>
  <si>
    <t>Notes</t>
  </si>
  <si>
    <t>GROSS INCOME</t>
  </si>
  <si>
    <t>Your pay (gross)</t>
  </si>
  <si>
    <t>Partner's pay (gross)</t>
  </si>
  <si>
    <t>Second job / side income</t>
  </si>
  <si>
    <t>Bonus / commission</t>
  </si>
  <si>
    <t>Rental income (after property costs)</t>
  </si>
  <si>
    <t>Benefits (VA, Social Security, pension, disability)</t>
  </si>
  <si>
    <t>Child support / alimony received</t>
  </si>
  <si>
    <t>Other income</t>
  </si>
  <si>
    <t>Gross income total</t>
  </si>
  <si>
    <t>PAYCHECK DEDUCTIONS</t>
  </si>
  <si>
    <t>Federal income tax withheld</t>
  </si>
  <si>
    <t>Tax</t>
  </si>
  <si>
    <t>Social Security tax</t>
  </si>
  <si>
    <t>Medicare tax</t>
  </si>
  <si>
    <t>State / local income tax</t>
  </si>
  <si>
    <t>Health / dental / vision premiums</t>
  </si>
  <si>
    <t>Needs</t>
  </si>
  <si>
    <t>401(k) / 403(b) / TSP contributions</t>
  </si>
  <si>
    <t>Savings</t>
  </si>
  <si>
    <t>HSA contributions</t>
  </si>
  <si>
    <t>Other deductions</t>
  </si>
  <si>
    <t>Paycheck deductions total</t>
  </si>
  <si>
    <t>TAKE-HOME PAY (gross - deductions)</t>
  </si>
  <si>
    <t>Months entered so far (drives Monthly Avg)</t>
  </si>
  <si>
    <t>Monthly Expenses</t>
  </si>
  <si>
    <t>Every regular cost. Debt payments go on the Debt tab, savings on the Savings tab.</t>
  </si>
  <si>
    <t>Expense</t>
  </si>
  <si>
    <t>HOUSING</t>
  </si>
  <si>
    <t>Rent</t>
  </si>
  <si>
    <t>Mortgage payment (incl. escrow)</t>
  </si>
  <si>
    <t>Maintenance / repairs / lawn care</t>
  </si>
  <si>
    <t>HOA / condo fees</t>
  </si>
  <si>
    <t>Furniture / decorations</t>
  </si>
  <si>
    <t>Wants</t>
  </si>
  <si>
    <t>Pet care</t>
  </si>
  <si>
    <t>Other housing</t>
  </si>
  <si>
    <t>Housing total</t>
  </si>
  <si>
    <t>UTILITIES</t>
  </si>
  <si>
    <t>Electricity</t>
  </si>
  <si>
    <t>Natural gas / propane</t>
  </si>
  <si>
    <t>Water / trash / sewer</t>
  </si>
  <si>
    <t>Internet</t>
  </si>
  <si>
    <t>Cell phone</t>
  </si>
  <si>
    <t>Cable / satellite TV</t>
  </si>
  <si>
    <t>Other utilities</t>
  </si>
  <si>
    <t>Utilities total</t>
  </si>
  <si>
    <t>TRANSPORTATION</t>
  </si>
  <si>
    <t>Gas / charging</t>
  </si>
  <si>
    <t>Maintenance / repairs / tires</t>
  </si>
  <si>
    <t>Registration / taxes / licensing</t>
  </si>
  <si>
    <t>Parking / tolls</t>
  </si>
  <si>
    <t>Public transit / rideshare</t>
  </si>
  <si>
    <t>Other transportation</t>
  </si>
  <si>
    <t>Transportation total</t>
  </si>
  <si>
    <t>FOOD</t>
  </si>
  <si>
    <t>Groceries</t>
  </si>
  <si>
    <t>Dining out / takeout</t>
  </si>
  <si>
    <t>Work lunches</t>
  </si>
  <si>
    <t>Coffee / energy drinks / snacks</t>
  </si>
  <si>
    <t>Other food</t>
  </si>
  <si>
    <t>Food total</t>
  </si>
  <si>
    <t>INSURANCE (not taken from your paycheck)</t>
  </si>
  <si>
    <t>Auto insurance</t>
  </si>
  <si>
    <t>Renters / homeowners insurance (if not in escrow)</t>
  </si>
  <si>
    <t>Health / dental / vision insurance</t>
  </si>
  <si>
    <t>Life insurance</t>
  </si>
  <si>
    <t>Other insurance</t>
  </si>
  <si>
    <t>Insurance total</t>
  </si>
  <si>
    <t>HEALTHCARE</t>
  </si>
  <si>
    <t>Doctor / hospital / urgent care</t>
  </si>
  <si>
    <t>Dental</t>
  </si>
  <si>
    <t>Eye care / glasses / contacts</t>
  </si>
  <si>
    <t>Prescriptions</t>
  </si>
  <si>
    <t>Other healthcare</t>
  </si>
  <si>
    <t>Healthcare total</t>
  </si>
  <si>
    <t>CHILDREN</t>
  </si>
  <si>
    <t>Daycare / babysitting</t>
  </si>
  <si>
    <t>Diapers / formula / supplies</t>
  </si>
  <si>
    <t>School costs / activities</t>
  </si>
  <si>
    <t>Child support / alimony paid</t>
  </si>
  <si>
    <t>Allowance</t>
  </si>
  <si>
    <t>Children total</t>
  </si>
  <si>
    <t>PERSONAL</t>
  </si>
  <si>
    <t>Toiletries / personal supplies</t>
  </si>
  <si>
    <t>Laundry / dry cleaning</t>
  </si>
  <si>
    <t>Clothing</t>
  </si>
  <si>
    <t>Haircuts / salon / barber</t>
  </si>
  <si>
    <t>Gym / club dues</t>
  </si>
  <si>
    <t>Education (tuition, books, fees)</t>
  </si>
  <si>
    <t>Alcohol / tobacco / vaping</t>
  </si>
  <si>
    <t>Personal spending money</t>
  </si>
  <si>
    <t>Personal total</t>
  </si>
  <si>
    <t>SUBSCRIPTIONS</t>
  </si>
  <si>
    <t>Video / music streaming</t>
  </si>
  <si>
    <t>Apps / software / cloud storage</t>
  </si>
  <si>
    <t>Memberships (Amazon Prime, Costco...)</t>
  </si>
  <si>
    <t>Other subscription</t>
  </si>
  <si>
    <t>Subscriptions total</t>
  </si>
  <si>
    <t>FUN AND GIVING</t>
  </si>
  <si>
    <t>Entertainment (movies, concerts, events)</t>
  </si>
  <si>
    <t>Hobbies / games / electronics</t>
  </si>
  <si>
    <t>Travel / vacations</t>
  </si>
  <si>
    <t>Gifts / holidays</t>
  </si>
  <si>
    <t>Charity / religious giving</t>
  </si>
  <si>
    <t>Other</t>
  </si>
  <si>
    <t>Fun and giving total</t>
  </si>
  <si>
    <t>TOTAL MONTHLY EXPENSES</t>
  </si>
  <si>
    <t>Monthly Savings</t>
  </si>
  <si>
    <t>Money you move into savings or investments yourself. Paycheck 401(k)/HSA contributions go on the Income tab.</t>
  </si>
  <si>
    <t>Savings / investing</t>
  </si>
  <si>
    <t>SAVINGS</t>
  </si>
  <si>
    <t>Emergency fund</t>
  </si>
  <si>
    <t>Sinking funds (car, home repairs, holidays, travel)</t>
  </si>
  <si>
    <t>General savings</t>
  </si>
  <si>
    <t>Down payment / big purchase fund</t>
  </si>
  <si>
    <t>Savings total</t>
  </si>
  <si>
    <t>INVESTING</t>
  </si>
  <si>
    <t>Roth / Traditional IRA</t>
  </si>
  <si>
    <t>401(k) / 403(b) (only if not from your paycheck)</t>
  </si>
  <si>
    <t>HSA (only if not from your paycheck)</t>
  </si>
  <si>
    <t>Brokerage account</t>
  </si>
  <si>
    <t>529 college savings</t>
  </si>
  <si>
    <t>Other investing</t>
  </si>
  <si>
    <t>Investing total</t>
  </si>
  <si>
    <t>TOTAL MONTHLY SAVINGS</t>
  </si>
  <si>
    <t>Debt</t>
  </si>
  <si>
    <t>Everything you owe except the mortgage (its payment is on Expenses, its balance on Net Worth).</t>
  </si>
  <si>
    <t>Minimum payment</t>
  </si>
  <si>
    <t>Paid this year</t>
  </si>
  <si>
    <t>Balance today</t>
  </si>
  <si>
    <t>Interest rate (APR)</t>
  </si>
  <si>
    <t>Credit card</t>
  </si>
  <si>
    <t>Car loan</t>
  </si>
  <si>
    <t>Student loans</t>
  </si>
  <si>
    <t>Personal loan</t>
  </si>
  <si>
    <t>Medical debt</t>
  </si>
  <si>
    <t>Buy now, pay later</t>
  </si>
  <si>
    <t>Loan from family / friends</t>
  </si>
  <si>
    <t>Other debt</t>
  </si>
  <si>
    <t>TOTAL</t>
  </si>
  <si>
    <t>Pay the minimum on everything, then put extra toward the highest interest rate first (or the smallest balance, if quick wins keep you going).</t>
  </si>
  <si>
    <t>Debt-to-income ratio</t>
  </si>
  <si>
    <t>Year</t>
  </si>
  <si>
    <t>Mortgage payment (from Expenses)</t>
  </si>
  <si>
    <t>Debt payments (this tab)</t>
  </si>
  <si>
    <t>Gross income (from Income)</t>
  </si>
  <si>
    <t>Debt-to-income (DTI)</t>
  </si>
  <si>
    <t>Rough guide: 36% or less is generally comfortable for lenders. Above 43%, many mortgage lenders get strict. 50% or more is a warning sign.</t>
  </si>
  <si>
    <t>Lenders count rent only for the new mortgage you're applying for, so rent isn't included here.</t>
  </si>
  <si>
    <t>50/30/20 Check</t>
  </si>
  <si>
    <t>Fills in by itself. Needs up to 50% of after-tax income, wants up to 30%, savings and extra debt payments at least 20%.</t>
  </si>
  <si>
    <t>Target</t>
  </si>
  <si>
    <t>INCOME</t>
  </si>
  <si>
    <t>Gross income</t>
  </si>
  <si>
    <t>Income taxes withheld</t>
  </si>
  <si>
    <t>After-tax income (the 100%)</t>
  </si>
  <si>
    <t>NEEDS</t>
  </si>
  <si>
    <t>Expenses marked Needs</t>
  </si>
  <si>
    <t>Paycheck deductions marked Needs</t>
  </si>
  <si>
    <t>Minimum debt payments</t>
  </si>
  <si>
    <t>Needs total</t>
  </si>
  <si>
    <t>WANTS</t>
  </si>
  <si>
    <t>Expenses marked Wants</t>
  </si>
  <si>
    <t>Wants total</t>
  </si>
  <si>
    <t>SAVINGS AND EXTRA DEBT PAYMENTS</t>
  </si>
  <si>
    <t>Savings tab</t>
  </si>
  <si>
    <t>Paycheck deductions marked Savings (401(k), HSA)</t>
  </si>
  <si>
    <t>Debt payments above the minimum</t>
  </si>
  <si>
    <t>Left over (unassigned - stays in checking)</t>
  </si>
  <si>
    <t>Share of after-tax income</t>
  </si>
  <si>
    <t>Needs (50% or less)</t>
  </si>
  <si>
    <t>Wants (30% or less)</t>
  </si>
  <si>
    <t>Savings + extra debt payments (20% or more)</t>
  </si>
  <si>
    <t>Left over</t>
  </si>
  <si>
    <t>On track?</t>
  </si>
  <si>
    <t>Target in dollars</t>
  </si>
  <si>
    <t>Needs up to (50%)</t>
  </si>
  <si>
    <t>Wants up to (30%)</t>
  </si>
  <si>
    <t>Savings at least (20%)</t>
  </si>
  <si>
    <t>Months with income entered (drives Monthly Avg)</t>
  </si>
  <si>
    <t>Income taxes don't count toward any bucket - 50/30/20 is a share of after-tax income.</t>
  </si>
  <si>
    <t>Minimum debt payments are Needs; anything above the minimums counts as savings, since it builds net worth the same way.</t>
  </si>
  <si>
    <t>Money left over isn't a problem - if it stays in the bank it's savings too. Give it a job on the Savings tab.</t>
  </si>
  <si>
    <t>A rough guideline, not a pass/fail test. In high-cost areas needs often run above 50% - then aim to keep savings at 20% by trimming wants.</t>
  </si>
  <si>
    <t>Net Worth</t>
  </si>
  <si>
    <t>What you own minus what you owe. Update it every few months - the trend matters more than the number.</t>
  </si>
  <si>
    <t>As of</t>
  </si>
  <si>
    <t>What you own</t>
  </si>
  <si>
    <t>Value</t>
  </si>
  <si>
    <t>What you owe</t>
  </si>
  <si>
    <t>Balance</t>
  </si>
  <si>
    <t>Checking accounts / cash</t>
  </si>
  <si>
    <t>Mortgage - primary home</t>
  </si>
  <si>
    <t>Savings accounts (incl. high-yield)</t>
  </si>
  <si>
    <t>Mortgage - other property</t>
  </si>
  <si>
    <t>CDs / Treasury bills / money market</t>
  </si>
  <si>
    <t>Home equity loan / HELOC</t>
  </si>
  <si>
    <t>Brokerage accounts</t>
  </si>
  <si>
    <t>Debts from the Debt tab</t>
  </si>
  <si>
    <t>401(k) / 403(b) / TSP</t>
  </si>
  <si>
    <t>IRAs (Roth / Traditional)</t>
  </si>
  <si>
    <t>HSA</t>
  </si>
  <si>
    <t>Pension / cash value of life insurance</t>
  </si>
  <si>
    <t>Home (market value)</t>
  </si>
  <si>
    <t>Other real estate (market value)</t>
  </si>
  <si>
    <t>Vehicles (what they'd sell for today)</t>
  </si>
  <si>
    <t>Other valuables</t>
  </si>
  <si>
    <t>Total assets</t>
  </si>
  <si>
    <t>Total liabilities</t>
  </si>
  <si>
    <t>NET WORTH (assets - liabilities)</t>
  </si>
  <si>
    <t>Emergency fund covers (months of Needs)</t>
  </si>
  <si>
    <t>Checking + savings + CDs/money market, divided by your average monthly Needs. A common goal is 3-6 months.</t>
  </si>
  <si>
    <t>Count your home and car at what they'd sell for, not what you paid. Mortgages here, everything else on the Debt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</si>
</sst>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[Red]\-\$#,##0.00"/>
    <numFmt numFmtId="165" formatCode="0.0%"/>
    <numFmt numFmtId="166" formatCode="mm/dd/yyyy"/>
    <numFmt numFmtId="167" formatCode="0.0"/>
  </numFmts>
  <fonts count="9">
    <font>
      <sz val="11"/>
      <color theme="1"/>
      <name val="Calibri"/>
      <family val="2"/>
      <scheme val="minor"/>
    </font>
    <font>
      <b/>
      <sz val="16"/>
      <color rgb="FF1E3A8A"/>
      <name val="Calibri"/>
    </font>
    <font>
      <b/>
      <sz val="11"/>
      <color rgb="FF1E3A8A"/>
      <name val="Calibri"/>
    </font>
    <font>
      <i/>
      <sz val="11"/>
      <color rgb="FF6B7280"/>
      <name val="Calibri"/>
    </font>
    <font>
      <b/>
      <sz val="11"/>
      <color rgb="FFFFFFFF"/>
      <name val="Calibri"/>
    </font>
    <font>
      <i/>
      <sz val="11"/>
      <name val="Calibri"/>
    </font>
    <font>
      <sz val="11"/>
      <color rgb="FF6B7280"/>
      <name val="Calibri"/>
    </font>
    <font>
      <b/>
      <sz val="11"/>
      <name val="Calibri"/>
    </font>
    <font>
      <b/>
      <sz val="1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EFF6FF"/>
      </patternFill>
    </fill>
    <fill>
      <patternFill patternType="solid">
        <fgColor rgb="FFFFFB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2" fillId="3" borderId="0" xfId="0" applyFont="1" applyFill="1"/>
    <xf numFmtId="0" fontId="0" fillId="3" borderId="0" xfId="0" applyFill="1"/>
    <xf numFmtId="164" fontId="0" fillId="4" borderId="0" xfId="0" applyNumberFormat="1" applyFill="1"/>
    <xf numFmtId="164" fontId="0" fillId="0" borderId="0" xfId="0" applyNumberFormat="1"/>
    <xf numFmtId="0" fontId="0" fillId="4" borderId="0" xfId="0" applyFill="1"/>
    <xf numFmtId="0" fontId="5" fillId="0" borderId="0" xfId="0" applyFont="1"/>
    <xf numFmtId="164" fontId="5" fillId="0" borderId="0" xfId="0" applyNumberFormat="1" applyFont="1"/>
    <xf numFmtId="164" fontId="4" fillId="2" borderId="0" xfId="0" applyNumberFormat="1" applyFont="1" applyFill="1" applyAlignment="1">
      <alignment horizontal="right" vertical="center" wrapText="1"/>
    </xf>
    <xf numFmtId="0" fontId="6" fillId="0" borderId="0" xfId="0" applyFont="1"/>
    <xf numFmtId="10" fontId="0" fillId="4" borderId="0" xfId="0" applyNumberFormat="1" applyFill="1"/>
    <xf numFmtId="0" fontId="7" fillId="3" borderId="0" xfId="0" applyFont="1" applyFill="1"/>
    <xf numFmtId="165" fontId="7" fillId="3" borderId="0" xfId="0" applyNumberFormat="1" applyFont="1" applyFill="1"/>
    <xf numFmtId="0" fontId="0" fillId="0" borderId="0" xfId="0" applyAlignment="1">
      <alignment indent="1"/>
    </xf>
    <xf numFmtId="0" fontId="7" fillId="0" borderId="0" xfId="0" applyFont="1"/>
    <xf numFmtId="164" fontId="7" fillId="0" borderId="0" xfId="0" applyNumberFormat="1" applyFont="1"/>
    <xf numFmtId="164" fontId="7" fillId="3" borderId="0" xfId="0" applyNumberFormat="1" applyFont="1" applyFill="1"/>
    <xf numFmtId="164" fontId="0" fillId="3" borderId="0" xfId="0" applyNumberFormat="1" applyFill="1"/>
    <xf numFmtId="9" fontId="0" fillId="0" borderId="0" xfId="0" applyNumberFormat="1"/>
    <xf numFmtId="165" fontId="0" fillId="0" borderId="0" xfId="0" applyNumberFormat="1"/>
    <xf numFmtId="0" fontId="7" fillId="0" borderId="0" xfId="0" applyFont="1" applyAlignment="1">
      <alignment horizontal="right" wrapText="1"/>
    </xf>
    <xf numFmtId="166" fontId="0" fillId="4" borderId="0" xfId="0" applyNumberFormat="1" applyFill="1"/>
    <xf numFmtId="0" fontId="8" fillId="3" borderId="0" xfId="0" applyFont="1" applyFill="1"/>
    <xf numFmtId="164" fontId="8" fillId="3" borderId="0" xfId="0" applyNumberFormat="1" applyFont="1" applyFill="1"/>
    <xf numFmtId="167" fontId="7" fillId="0" borderId="0" xfId="0" applyNumberFormat="1" applyFont="1"/>
    <xf numFmtId="0" fontId="6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2">
    <dxf>
      <font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3A8A"/>
  </sheetPr>
  <dimension ref="A1:A35"/>
  <sheetViews>
    <sheetView zoomScaleNormal="100" zoomScaleSheetLayoutView="100" workbookViewId="0">
      <selection activeCell="A8" sqref="A8"/>
    </sheetView>
  </sheetViews>
  <sheetFormatPr defaultRowHeight="15"/>
  <cols>
    <col min="1" max="1" width="104" customWidth="1"/>
  </cols>
  <sheetData>
    <row r="1" spans="1:1" ht="26.1" customHeight="1">
      <c r="A1" s="1" t="s">
        <v>0</v>
      </c>
    </row>
    <row r="3" spans="1:1">
      <c r="A3" t="s">
        <v>1</v>
      </c>
    </row>
    <row r="4" spans="1:1">
      <c r="A4" t="s">
        <v>2</v>
      </c>
    </row>
    <row r="5" spans="1:1">
      <c r="A5" s="2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2</v>
      </c>
    </row>
    <row r="15" spans="1:1">
      <c r="A15" s="2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</v>
      </c>
    </row>
    <row r="24" spans="1:1">
      <c r="A24" s="2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</v>
      </c>
    </row>
    <row r="34" spans="1:1">
      <c r="A34" t="s">
        <v>29</v>
      </c>
    </row>
    <row r="35" spans="1:1">
      <c r="A35" t="s">
        <v>30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"/>
  <sheetViews>
    <sheetView workbookViewId="0">
      <pane xSplit="2" ySplit="4" topLeftCell="C5" activePane="bottomRight" state="frozen"/>
      <selection pane="bottomRight" activeCell="C16" sqref="C16"/>
      <selection pane="bottomLeft"/>
      <selection pane="topRight"/>
    </sheetView>
  </sheetViews>
  <sheetFormatPr defaultRowHeight="15"/>
  <cols>
    <col min="1" max="1" width="40" customWidth="1"/>
    <col min="2" max="14" width="11" customWidth="1"/>
    <col min="15" max="16" width="13" customWidth="1"/>
    <col min="17" max="17" width="32" customWidth="1"/>
  </cols>
  <sheetData>
    <row r="1" spans="1:17" ht="26.1" customHeight="1">
      <c r="A1" s="1" t="s">
        <v>31</v>
      </c>
    </row>
    <row r="2" spans="1:17">
      <c r="A2" s="3" t="s">
        <v>32</v>
      </c>
      <c r="Q2" s="3" t="s">
        <v>33</v>
      </c>
    </row>
    <row r="4" spans="1:17" ht="20.100000000000001" customHeight="1">
      <c r="A4" s="4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 spans="1:17">
      <c r="A5" s="6" t="s">
        <v>51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t="s">
        <v>52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>
        <f>SUM(C6:N6)</f>
        <v>0</v>
      </c>
      <c r="P6" s="9">
        <f>O6/MAX(1,$O$27)</f>
        <v>0</v>
      </c>
      <c r="Q6" s="10"/>
    </row>
    <row r="7" spans="1:17">
      <c r="A7" t="s">
        <v>53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>
        <f>SUM(C7:N7)</f>
        <v>0</v>
      </c>
      <c r="P7" s="9">
        <f>O7/MAX(1,$O$27)</f>
        <v>0</v>
      </c>
      <c r="Q7" s="10"/>
    </row>
    <row r="8" spans="1:17">
      <c r="A8" t="s">
        <v>54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>
        <f>SUM(C8:N8)</f>
        <v>0</v>
      </c>
      <c r="P8" s="9">
        <f>O8/MAX(1,$O$27)</f>
        <v>0</v>
      </c>
      <c r="Q8" s="10"/>
    </row>
    <row r="9" spans="1:17">
      <c r="A9" t="s">
        <v>55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>
        <f>SUM(C9:N9)</f>
        <v>0</v>
      </c>
      <c r="P9" s="9">
        <f>O9/MAX(1,$O$27)</f>
        <v>0</v>
      </c>
      <c r="Q9" s="10"/>
    </row>
    <row r="10" spans="1:17">
      <c r="A10" t="s">
        <v>56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>
        <f>SUM(C10:N10)</f>
        <v>0</v>
      </c>
      <c r="P10" s="9">
        <f>O10/MAX(1,$O$27)</f>
        <v>0</v>
      </c>
      <c r="Q10" s="10"/>
    </row>
    <row r="11" spans="1:17">
      <c r="A11" t="s">
        <v>57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>
        <f>SUM(C11:N11)</f>
        <v>0</v>
      </c>
      <c r="P11" s="9">
        <f>O11/MAX(1,$O$27)</f>
        <v>0</v>
      </c>
      <c r="Q11" s="10"/>
    </row>
    <row r="12" spans="1:17">
      <c r="A12" t="s">
        <v>58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>
        <f>SUM(C12:N12)</f>
        <v>0</v>
      </c>
      <c r="P12" s="9">
        <f>O12/MAX(1,$O$27)</f>
        <v>0</v>
      </c>
      <c r="Q12" s="10"/>
    </row>
    <row r="13" spans="1:17">
      <c r="A13" t="s">
        <v>59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>
        <f>SUM(C13:N13)</f>
        <v>0</v>
      </c>
      <c r="P13" s="9">
        <f>O13/MAX(1,$O$27)</f>
        <v>0</v>
      </c>
      <c r="Q13" s="10"/>
    </row>
    <row r="14" spans="1:17">
      <c r="A14" s="11" t="s">
        <v>60</v>
      </c>
      <c r="C14" s="12">
        <f>SUM(C6:C13)</f>
        <v>0</v>
      </c>
      <c r="D14" s="12">
        <f>SUM(D6:D13)</f>
        <v>0</v>
      </c>
      <c r="E14" s="12">
        <f>SUM(E6:E13)</f>
        <v>0</v>
      </c>
      <c r="F14" s="12">
        <f>SUM(F6:F13)</f>
        <v>0</v>
      </c>
      <c r="G14" s="12">
        <f>SUM(G6:G13)</f>
        <v>0</v>
      </c>
      <c r="H14" s="12">
        <f>SUM(H6:H13)</f>
        <v>0</v>
      </c>
      <c r="I14" s="12">
        <f>SUM(I6:I13)</f>
        <v>0</v>
      </c>
      <c r="J14" s="12">
        <f>SUM(J6:J13)</f>
        <v>0</v>
      </c>
      <c r="K14" s="12">
        <f>SUM(K6:K13)</f>
        <v>0</v>
      </c>
      <c r="L14" s="12">
        <f>SUM(L6:L13)</f>
        <v>0</v>
      </c>
      <c r="M14" s="12">
        <f>SUM(M6:M13)</f>
        <v>0</v>
      </c>
      <c r="N14" s="12">
        <f>SUM(N6:N13)</f>
        <v>0</v>
      </c>
      <c r="O14" s="9">
        <f>SUM(C14:N14)</f>
        <v>0</v>
      </c>
      <c r="P14" s="9">
        <f>O14/MAX(1,$O$27)</f>
        <v>0</v>
      </c>
    </row>
    <row r="15" spans="1:17">
      <c r="A15" s="6" t="s">
        <v>61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t="s">
        <v>62</v>
      </c>
      <c r="B16" s="30" t="s">
        <v>63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>
        <f>SUM(C16:N16)</f>
        <v>0</v>
      </c>
      <c r="P16" s="9">
        <f>O16/MAX(1,$O$27)</f>
        <v>0</v>
      </c>
      <c r="Q16" s="10"/>
    </row>
    <row r="17" spans="1:17">
      <c r="A17" t="s">
        <v>64</v>
      </c>
      <c r="B17" s="30" t="s">
        <v>63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9">
        <f>SUM(C17:N17)</f>
        <v>0</v>
      </c>
      <c r="P17" s="9">
        <f>O17/MAX(1,$O$27)</f>
        <v>0</v>
      </c>
      <c r="Q17" s="10"/>
    </row>
    <row r="18" spans="1:17">
      <c r="A18" t="s">
        <v>65</v>
      </c>
      <c r="B18" s="30" t="s">
        <v>63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>
        <f>SUM(C18:N18)</f>
        <v>0</v>
      </c>
      <c r="P18" s="9">
        <f>O18/MAX(1,$O$27)</f>
        <v>0</v>
      </c>
      <c r="Q18" s="10"/>
    </row>
    <row r="19" spans="1:17">
      <c r="A19" t="s">
        <v>66</v>
      </c>
      <c r="B19" s="30" t="s">
        <v>63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>
        <f>SUM(C19:N19)</f>
        <v>0</v>
      </c>
      <c r="P19" s="9">
        <f>O19/MAX(1,$O$27)</f>
        <v>0</v>
      </c>
      <c r="Q19" s="10"/>
    </row>
    <row r="20" spans="1:17">
      <c r="A20" t="s">
        <v>67</v>
      </c>
      <c r="B20" s="30" t="s">
        <v>68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9">
        <f>SUM(C20:N20)</f>
        <v>0</v>
      </c>
      <c r="P20" s="9">
        <f>O20/MAX(1,$O$27)</f>
        <v>0</v>
      </c>
      <c r="Q20" s="10"/>
    </row>
    <row r="21" spans="1:17">
      <c r="A21" t="s">
        <v>69</v>
      </c>
      <c r="B21" s="30" t="s">
        <v>70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>
        <f>SUM(C21:N21)</f>
        <v>0</v>
      </c>
      <c r="P21" s="9">
        <f>O21/MAX(1,$O$27)</f>
        <v>0</v>
      </c>
      <c r="Q21" s="10"/>
    </row>
    <row r="22" spans="1:17">
      <c r="A22" t="s">
        <v>71</v>
      </c>
      <c r="B22" s="30" t="s">
        <v>70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9">
        <f>SUM(C22:N22)</f>
        <v>0</v>
      </c>
      <c r="P22" s="9">
        <f>O22/MAX(1,$O$27)</f>
        <v>0</v>
      </c>
      <c r="Q22" s="10"/>
    </row>
    <row r="23" spans="1:17">
      <c r="A23" t="s">
        <v>72</v>
      </c>
      <c r="B23" s="30" t="s">
        <v>68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>
        <f>SUM(C23:N23)</f>
        <v>0</v>
      </c>
      <c r="P23" s="9">
        <f>O23/MAX(1,$O$27)</f>
        <v>0</v>
      </c>
      <c r="Q23" s="10"/>
    </row>
    <row r="24" spans="1:17">
      <c r="A24" s="11" t="s">
        <v>73</v>
      </c>
      <c r="C24" s="12">
        <f>SUM(C16:C23)</f>
        <v>0</v>
      </c>
      <c r="D24" s="12">
        <f>SUM(D16:D23)</f>
        <v>0</v>
      </c>
      <c r="E24" s="12">
        <f>SUM(E16:E23)</f>
        <v>0</v>
      </c>
      <c r="F24" s="12">
        <f>SUM(F16:F23)</f>
        <v>0</v>
      </c>
      <c r="G24" s="12">
        <f>SUM(G16:G23)</f>
        <v>0</v>
      </c>
      <c r="H24" s="12">
        <f>SUM(H16:H23)</f>
        <v>0</v>
      </c>
      <c r="I24" s="12">
        <f>SUM(I16:I23)</f>
        <v>0</v>
      </c>
      <c r="J24" s="12">
        <f>SUM(J16:J23)</f>
        <v>0</v>
      </c>
      <c r="K24" s="12">
        <f>SUM(K16:K23)</f>
        <v>0</v>
      </c>
      <c r="L24" s="12">
        <f>SUM(L16:L23)</f>
        <v>0</v>
      </c>
      <c r="M24" s="12">
        <f>SUM(M16:M23)</f>
        <v>0</v>
      </c>
      <c r="N24" s="12">
        <f>SUM(N16:N23)</f>
        <v>0</v>
      </c>
      <c r="O24" s="9">
        <f>SUM(C24:N24)</f>
        <v>0</v>
      </c>
      <c r="P24" s="9">
        <f>O24/MAX(1,$O$27)</f>
        <v>0</v>
      </c>
    </row>
    <row r="26" spans="1:17" ht="20.100000000000001" customHeight="1">
      <c r="A26" s="4" t="s">
        <v>74</v>
      </c>
      <c r="B26" s="5"/>
      <c r="C26" s="13">
        <f>C14-C24</f>
        <v>0</v>
      </c>
      <c r="D26" s="13">
        <f>D14-D24</f>
        <v>0</v>
      </c>
      <c r="E26" s="13">
        <f>E14-E24</f>
        <v>0</v>
      </c>
      <c r="F26" s="13">
        <f>F14-F24</f>
        <v>0</v>
      </c>
      <c r="G26" s="13">
        <f>G14-G24</f>
        <v>0</v>
      </c>
      <c r="H26" s="13">
        <f>H14-H24</f>
        <v>0</v>
      </c>
      <c r="I26" s="13">
        <f>I14-I24</f>
        <v>0</v>
      </c>
      <c r="J26" s="13">
        <f>J14-J24</f>
        <v>0</v>
      </c>
      <c r="K26" s="13">
        <f>K14-K24</f>
        <v>0</v>
      </c>
      <c r="L26" s="13">
        <f>L14-L24</f>
        <v>0</v>
      </c>
      <c r="M26" s="13">
        <f>M14-M24</f>
        <v>0</v>
      </c>
      <c r="N26" s="13">
        <f>N14-N24</f>
        <v>0</v>
      </c>
      <c r="O26" s="13">
        <f>SUM(C26:N26)</f>
        <v>0</v>
      </c>
      <c r="P26" s="13">
        <f>O26/MAX(1,$O$27)</f>
        <v>0</v>
      </c>
      <c r="Q26" s="5"/>
    </row>
    <row r="27" spans="1:17">
      <c r="A27" s="3" t="s">
        <v>75</v>
      </c>
      <c r="O27" s="14">
        <f>COUNTIF(C26:N26,"&lt;&gt;0")</f>
        <v>0</v>
      </c>
    </row>
  </sheetData>
  <dataValidations count="1">
    <dataValidation type="list" allowBlank="1" showErrorMessage="1" errorTitle="Group" error="Pick one of: Tax, Needs, Wants, Savings." sqref="B5:B24" xr:uid="{00000000-0002-0000-0100-000000000000}">
      <formula1>"Tax,Needs,Wants,Savings"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6"/>
  <sheetViews>
    <sheetView workbookViewId="0">
      <pane xSplit="2" ySplit="4" topLeftCell="C5" activePane="bottomRight" state="frozen"/>
      <selection pane="bottomRight" activeCell="B6" sqref="B6:B82"/>
      <selection pane="bottomLeft"/>
      <selection pane="topRight"/>
    </sheetView>
  </sheetViews>
  <sheetFormatPr defaultRowHeight="15"/>
  <cols>
    <col min="1" max="1" width="40" customWidth="1"/>
    <col min="2" max="14" width="11" customWidth="1"/>
    <col min="15" max="16" width="13" customWidth="1"/>
    <col min="17" max="17" width="32" customWidth="1"/>
  </cols>
  <sheetData>
    <row r="1" spans="1:17" ht="26.1" customHeight="1">
      <c r="A1" s="1" t="s">
        <v>76</v>
      </c>
    </row>
    <row r="2" spans="1:17">
      <c r="A2" s="3" t="s">
        <v>77</v>
      </c>
    </row>
    <row r="4" spans="1:17" ht="20.100000000000001" customHeight="1">
      <c r="A4" s="4" t="s">
        <v>78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 spans="1:17">
      <c r="A5" s="6" t="s">
        <v>79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t="s">
        <v>80</v>
      </c>
      <c r="B6" s="30" t="s">
        <v>68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>
        <f>SUM(C6:N6)</f>
        <v>0</v>
      </c>
      <c r="P6" s="9">
        <f>O6/MAX(1,$O$86)</f>
        <v>0</v>
      </c>
      <c r="Q6" s="10"/>
    </row>
    <row r="7" spans="1:17">
      <c r="A7" t="s">
        <v>81</v>
      </c>
      <c r="B7" s="30" t="s">
        <v>68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>
        <f>SUM(C7:N7)</f>
        <v>0</v>
      </c>
      <c r="P7" s="9">
        <f>O7/MAX(1,$O$86)</f>
        <v>0</v>
      </c>
      <c r="Q7" s="10"/>
    </row>
    <row r="8" spans="1:17">
      <c r="A8" t="s">
        <v>82</v>
      </c>
      <c r="B8" s="30" t="s">
        <v>68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>
        <f>SUM(C8:N8)</f>
        <v>0</v>
      </c>
      <c r="P8" s="9">
        <f>O8/MAX(1,$O$86)</f>
        <v>0</v>
      </c>
      <c r="Q8" s="10"/>
    </row>
    <row r="9" spans="1:17">
      <c r="A9" t="s">
        <v>83</v>
      </c>
      <c r="B9" s="30" t="s">
        <v>68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>
        <f>SUM(C9:N9)</f>
        <v>0</v>
      </c>
      <c r="P9" s="9">
        <f>O9/MAX(1,$O$86)</f>
        <v>0</v>
      </c>
      <c r="Q9" s="10"/>
    </row>
    <row r="10" spans="1:17">
      <c r="A10" t="s">
        <v>84</v>
      </c>
      <c r="B10" s="30" t="s">
        <v>85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>
        <f>SUM(C10:N10)</f>
        <v>0</v>
      </c>
      <c r="P10" s="9">
        <f>O10/MAX(1,$O$86)</f>
        <v>0</v>
      </c>
      <c r="Q10" s="10"/>
    </row>
    <row r="11" spans="1:17">
      <c r="A11" t="s">
        <v>86</v>
      </c>
      <c r="B11" s="30" t="s">
        <v>68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>
        <f>SUM(C11:N11)</f>
        <v>0</v>
      </c>
      <c r="P11" s="9">
        <f>O11/MAX(1,$O$86)</f>
        <v>0</v>
      </c>
      <c r="Q11" s="10"/>
    </row>
    <row r="12" spans="1:17">
      <c r="A12" t="s">
        <v>87</v>
      </c>
      <c r="B12" s="30" t="s">
        <v>68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>
        <f>SUM(C12:N12)</f>
        <v>0</v>
      </c>
      <c r="P12" s="9">
        <f>O12/MAX(1,$O$86)</f>
        <v>0</v>
      </c>
      <c r="Q12" s="10"/>
    </row>
    <row r="13" spans="1:17">
      <c r="A13" s="11" t="s">
        <v>88</v>
      </c>
      <c r="B13" s="31"/>
      <c r="C13" s="12">
        <f>SUM(C6:C12)</f>
        <v>0</v>
      </c>
      <c r="D13" s="12">
        <f>SUM(D6:D12)</f>
        <v>0</v>
      </c>
      <c r="E13" s="12">
        <f>SUM(E6:E12)</f>
        <v>0</v>
      </c>
      <c r="F13" s="12">
        <f>SUM(F6:F12)</f>
        <v>0</v>
      </c>
      <c r="G13" s="12">
        <f>SUM(G6:G12)</f>
        <v>0</v>
      </c>
      <c r="H13" s="12">
        <f>SUM(H6:H12)</f>
        <v>0</v>
      </c>
      <c r="I13" s="12">
        <f>SUM(I6:I12)</f>
        <v>0</v>
      </c>
      <c r="J13" s="12">
        <f>SUM(J6:J12)</f>
        <v>0</v>
      </c>
      <c r="K13" s="12">
        <f>SUM(K6:K12)</f>
        <v>0</v>
      </c>
      <c r="L13" s="12">
        <f>SUM(L6:L12)</f>
        <v>0</v>
      </c>
      <c r="M13" s="12">
        <f>SUM(M6:M12)</f>
        <v>0</v>
      </c>
      <c r="N13" s="12">
        <f>SUM(N6:N12)</f>
        <v>0</v>
      </c>
      <c r="O13" s="9">
        <f>SUM(C13:N13)</f>
        <v>0</v>
      </c>
      <c r="P13" s="9">
        <f>O13/MAX(1,$O$86)</f>
        <v>0</v>
      </c>
    </row>
    <row r="14" spans="1:17">
      <c r="A14" s="6" t="s">
        <v>89</v>
      </c>
      <c r="B14" s="3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t="s">
        <v>90</v>
      </c>
      <c r="B15" s="30" t="s">
        <v>68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>
        <f>SUM(C15:N15)</f>
        <v>0</v>
      </c>
      <c r="P15" s="9">
        <f>O15/MAX(1,$O$86)</f>
        <v>0</v>
      </c>
      <c r="Q15" s="10"/>
    </row>
    <row r="16" spans="1:17">
      <c r="A16" t="s">
        <v>91</v>
      </c>
      <c r="B16" s="30" t="s">
        <v>68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>
        <f>SUM(C16:N16)</f>
        <v>0</v>
      </c>
      <c r="P16" s="9">
        <f>O16/MAX(1,$O$86)</f>
        <v>0</v>
      </c>
      <c r="Q16" s="10"/>
    </row>
    <row r="17" spans="1:17">
      <c r="A17" t="s">
        <v>92</v>
      </c>
      <c r="B17" s="30" t="s">
        <v>68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9">
        <f>SUM(C17:N17)</f>
        <v>0</v>
      </c>
      <c r="P17" s="9">
        <f>O17/MAX(1,$O$86)</f>
        <v>0</v>
      </c>
      <c r="Q17" s="10"/>
    </row>
    <row r="18" spans="1:17">
      <c r="A18" t="s">
        <v>93</v>
      </c>
      <c r="B18" s="30" t="s">
        <v>68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>
        <f>SUM(C18:N18)</f>
        <v>0</v>
      </c>
      <c r="P18" s="9">
        <f>O18/MAX(1,$O$86)</f>
        <v>0</v>
      </c>
      <c r="Q18" s="10"/>
    </row>
    <row r="19" spans="1:17">
      <c r="A19" t="s">
        <v>94</v>
      </c>
      <c r="B19" s="30" t="s">
        <v>68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>
        <f>SUM(C19:N19)</f>
        <v>0</v>
      </c>
      <c r="P19" s="9">
        <f>O19/MAX(1,$O$86)</f>
        <v>0</v>
      </c>
      <c r="Q19" s="10"/>
    </row>
    <row r="20" spans="1:17">
      <c r="A20" t="s">
        <v>95</v>
      </c>
      <c r="B20" s="30" t="s">
        <v>85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9">
        <f>SUM(C20:N20)</f>
        <v>0</v>
      </c>
      <c r="P20" s="9">
        <f>O20/MAX(1,$O$86)</f>
        <v>0</v>
      </c>
      <c r="Q20" s="10"/>
    </row>
    <row r="21" spans="1:17">
      <c r="A21" t="s">
        <v>96</v>
      </c>
      <c r="B21" s="30" t="s">
        <v>68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>
        <f>SUM(C21:N21)</f>
        <v>0</v>
      </c>
      <c r="P21" s="9">
        <f>O21/MAX(1,$O$86)</f>
        <v>0</v>
      </c>
      <c r="Q21" s="10"/>
    </row>
    <row r="22" spans="1:17">
      <c r="A22" s="11" t="s">
        <v>97</v>
      </c>
      <c r="B22" s="31"/>
      <c r="C22" s="12">
        <f>SUM(C15:C21)</f>
        <v>0</v>
      </c>
      <c r="D22" s="12">
        <f>SUM(D15:D21)</f>
        <v>0</v>
      </c>
      <c r="E22" s="12">
        <f>SUM(E15:E21)</f>
        <v>0</v>
      </c>
      <c r="F22" s="12">
        <f>SUM(F15:F21)</f>
        <v>0</v>
      </c>
      <c r="G22" s="12">
        <f>SUM(G15:G21)</f>
        <v>0</v>
      </c>
      <c r="H22" s="12">
        <f>SUM(H15:H21)</f>
        <v>0</v>
      </c>
      <c r="I22" s="12">
        <f>SUM(I15:I21)</f>
        <v>0</v>
      </c>
      <c r="J22" s="12">
        <f>SUM(J15:J21)</f>
        <v>0</v>
      </c>
      <c r="K22" s="12">
        <f>SUM(K15:K21)</f>
        <v>0</v>
      </c>
      <c r="L22" s="12">
        <f>SUM(L15:L21)</f>
        <v>0</v>
      </c>
      <c r="M22" s="12">
        <f>SUM(M15:M21)</f>
        <v>0</v>
      </c>
      <c r="N22" s="12">
        <f>SUM(N15:N21)</f>
        <v>0</v>
      </c>
      <c r="O22" s="9">
        <f>SUM(C22:N22)</f>
        <v>0</v>
      </c>
      <c r="P22" s="9">
        <f>O22/MAX(1,$O$86)</f>
        <v>0</v>
      </c>
    </row>
    <row r="23" spans="1:17">
      <c r="A23" s="6" t="s">
        <v>98</v>
      </c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t="s">
        <v>99</v>
      </c>
      <c r="B24" s="30" t="s">
        <v>68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>
        <f>SUM(C24:N24)</f>
        <v>0</v>
      </c>
      <c r="P24" s="9">
        <f>O24/MAX(1,$O$86)</f>
        <v>0</v>
      </c>
      <c r="Q24" s="10"/>
    </row>
    <row r="25" spans="1:17">
      <c r="A25" t="s">
        <v>100</v>
      </c>
      <c r="B25" s="30" t="s">
        <v>68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>
        <f>SUM(C25:N25)</f>
        <v>0</v>
      </c>
      <c r="P25" s="9">
        <f>O25/MAX(1,$O$86)</f>
        <v>0</v>
      </c>
      <c r="Q25" s="10"/>
    </row>
    <row r="26" spans="1:17">
      <c r="A26" t="s">
        <v>101</v>
      </c>
      <c r="B26" s="30" t="s">
        <v>68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9">
        <f>SUM(C26:N26)</f>
        <v>0</v>
      </c>
      <c r="P26" s="9">
        <f>O26/MAX(1,$O$86)</f>
        <v>0</v>
      </c>
      <c r="Q26" s="10"/>
    </row>
    <row r="27" spans="1:17">
      <c r="A27" t="s">
        <v>102</v>
      </c>
      <c r="B27" s="30" t="s">
        <v>68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9">
        <f>SUM(C27:N27)</f>
        <v>0</v>
      </c>
      <c r="P27" s="9">
        <f>O27/MAX(1,$O$86)</f>
        <v>0</v>
      </c>
      <c r="Q27" s="10"/>
    </row>
    <row r="28" spans="1:17">
      <c r="A28" t="s">
        <v>103</v>
      </c>
      <c r="B28" s="30" t="s">
        <v>68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9">
        <f>SUM(C28:N28)</f>
        <v>0</v>
      </c>
      <c r="P28" s="9">
        <f>O28/MAX(1,$O$86)</f>
        <v>0</v>
      </c>
      <c r="Q28" s="10"/>
    </row>
    <row r="29" spans="1:17">
      <c r="A29" t="s">
        <v>104</v>
      </c>
      <c r="B29" s="30" t="s">
        <v>68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9">
        <f>SUM(C29:N29)</f>
        <v>0</v>
      </c>
      <c r="P29" s="9">
        <f>O29/MAX(1,$O$86)</f>
        <v>0</v>
      </c>
      <c r="Q29" s="10"/>
    </row>
    <row r="30" spans="1:17">
      <c r="A30" s="11" t="s">
        <v>105</v>
      </c>
      <c r="B30" s="31"/>
      <c r="C30" s="12">
        <f>SUM(C24:C29)</f>
        <v>0</v>
      </c>
      <c r="D30" s="12">
        <f>SUM(D24:D29)</f>
        <v>0</v>
      </c>
      <c r="E30" s="12">
        <f>SUM(E24:E29)</f>
        <v>0</v>
      </c>
      <c r="F30" s="12">
        <f>SUM(F24:F29)</f>
        <v>0</v>
      </c>
      <c r="G30" s="12">
        <f>SUM(G24:G29)</f>
        <v>0</v>
      </c>
      <c r="H30" s="12">
        <f>SUM(H24:H29)</f>
        <v>0</v>
      </c>
      <c r="I30" s="12">
        <f>SUM(I24:I29)</f>
        <v>0</v>
      </c>
      <c r="J30" s="12">
        <f>SUM(J24:J29)</f>
        <v>0</v>
      </c>
      <c r="K30" s="12">
        <f>SUM(K24:K29)</f>
        <v>0</v>
      </c>
      <c r="L30" s="12">
        <f>SUM(L24:L29)</f>
        <v>0</v>
      </c>
      <c r="M30" s="12">
        <f>SUM(M24:M29)</f>
        <v>0</v>
      </c>
      <c r="N30" s="12">
        <f>SUM(N24:N29)</f>
        <v>0</v>
      </c>
      <c r="O30" s="9">
        <f>SUM(C30:N30)</f>
        <v>0</v>
      </c>
      <c r="P30" s="9">
        <f>O30/MAX(1,$O$86)</f>
        <v>0</v>
      </c>
    </row>
    <row r="31" spans="1:17">
      <c r="A31" s="6" t="s">
        <v>106</v>
      </c>
      <c r="B31" s="3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t="s">
        <v>107</v>
      </c>
      <c r="B32" s="30" t="s">
        <v>68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9">
        <f>SUM(C32:N32)</f>
        <v>0</v>
      </c>
      <c r="P32" s="9">
        <f>O32/MAX(1,$O$86)</f>
        <v>0</v>
      </c>
      <c r="Q32" s="10"/>
    </row>
    <row r="33" spans="1:17">
      <c r="A33" t="s">
        <v>108</v>
      </c>
      <c r="B33" s="30" t="s">
        <v>85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9">
        <f>SUM(C33:N33)</f>
        <v>0</v>
      </c>
      <c r="P33" s="9">
        <f>O33/MAX(1,$O$86)</f>
        <v>0</v>
      </c>
      <c r="Q33" s="10"/>
    </row>
    <row r="34" spans="1:17">
      <c r="A34" t="s">
        <v>109</v>
      </c>
      <c r="B34" s="30" t="s">
        <v>85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9">
        <f>SUM(C34:N34)</f>
        <v>0</v>
      </c>
      <c r="P34" s="9">
        <f>O34/MAX(1,$O$86)</f>
        <v>0</v>
      </c>
      <c r="Q34" s="10"/>
    </row>
    <row r="35" spans="1:17">
      <c r="A35" t="s">
        <v>110</v>
      </c>
      <c r="B35" s="30" t="s">
        <v>85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>
        <f>SUM(C35:N35)</f>
        <v>0</v>
      </c>
      <c r="P35" s="9">
        <f>O35/MAX(1,$O$86)</f>
        <v>0</v>
      </c>
      <c r="Q35" s="10"/>
    </row>
    <row r="36" spans="1:17">
      <c r="A36" t="s">
        <v>111</v>
      </c>
      <c r="B36" s="30" t="s">
        <v>85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>
        <f>SUM(C36:N36)</f>
        <v>0</v>
      </c>
      <c r="P36" s="9">
        <f>O36/MAX(1,$O$86)</f>
        <v>0</v>
      </c>
      <c r="Q36" s="10"/>
    </row>
    <row r="37" spans="1:17">
      <c r="A37" s="11" t="s">
        <v>112</v>
      </c>
      <c r="B37" s="31"/>
      <c r="C37" s="12">
        <f>SUM(C32:C36)</f>
        <v>0</v>
      </c>
      <c r="D37" s="12">
        <f>SUM(D32:D36)</f>
        <v>0</v>
      </c>
      <c r="E37" s="12">
        <f>SUM(E32:E36)</f>
        <v>0</v>
      </c>
      <c r="F37" s="12">
        <f>SUM(F32:F36)</f>
        <v>0</v>
      </c>
      <c r="G37" s="12">
        <f>SUM(G32:G36)</f>
        <v>0</v>
      </c>
      <c r="H37" s="12">
        <f>SUM(H32:H36)</f>
        <v>0</v>
      </c>
      <c r="I37" s="12">
        <f>SUM(I32:I36)</f>
        <v>0</v>
      </c>
      <c r="J37" s="12">
        <f>SUM(J32:J36)</f>
        <v>0</v>
      </c>
      <c r="K37" s="12">
        <f>SUM(K32:K36)</f>
        <v>0</v>
      </c>
      <c r="L37" s="12">
        <f>SUM(L32:L36)</f>
        <v>0</v>
      </c>
      <c r="M37" s="12">
        <f>SUM(M32:M36)</f>
        <v>0</v>
      </c>
      <c r="N37" s="12">
        <f>SUM(N32:N36)</f>
        <v>0</v>
      </c>
      <c r="O37" s="9">
        <f>SUM(C37:N37)</f>
        <v>0</v>
      </c>
      <c r="P37" s="9">
        <f>O37/MAX(1,$O$86)</f>
        <v>0</v>
      </c>
    </row>
    <row r="38" spans="1:17">
      <c r="A38" s="6" t="s">
        <v>113</v>
      </c>
      <c r="B38" s="3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t="s">
        <v>114</v>
      </c>
      <c r="B39" s="30" t="s">
        <v>68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>
        <f>SUM(C39:N39)</f>
        <v>0</v>
      </c>
      <c r="P39" s="9">
        <f>O39/MAX(1,$O$86)</f>
        <v>0</v>
      </c>
      <c r="Q39" s="10"/>
    </row>
    <row r="40" spans="1:17">
      <c r="A40" t="s">
        <v>115</v>
      </c>
      <c r="B40" s="30" t="s">
        <v>68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>
        <f>SUM(C40:N40)</f>
        <v>0</v>
      </c>
      <c r="P40" s="9">
        <f>O40/MAX(1,$O$86)</f>
        <v>0</v>
      </c>
      <c r="Q40" s="10"/>
    </row>
    <row r="41" spans="1:17">
      <c r="A41" t="s">
        <v>116</v>
      </c>
      <c r="B41" s="30" t="s">
        <v>68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>
        <f>SUM(C41:N41)</f>
        <v>0</v>
      </c>
      <c r="P41" s="9">
        <f>O41/MAX(1,$O$86)</f>
        <v>0</v>
      </c>
      <c r="Q41" s="10"/>
    </row>
    <row r="42" spans="1:17">
      <c r="A42" t="s">
        <v>117</v>
      </c>
      <c r="B42" s="30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9">
        <f>SUM(C42:N42)</f>
        <v>0</v>
      </c>
      <c r="P42" s="9">
        <f>O42/MAX(1,$O$86)</f>
        <v>0</v>
      </c>
      <c r="Q42" s="10"/>
    </row>
    <row r="43" spans="1:17">
      <c r="A43" t="s">
        <v>118</v>
      </c>
      <c r="B43" s="30" t="s">
        <v>68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9">
        <f>SUM(C43:N43)</f>
        <v>0</v>
      </c>
      <c r="P43" s="9">
        <f>O43/MAX(1,$O$86)</f>
        <v>0</v>
      </c>
      <c r="Q43" s="10"/>
    </row>
    <row r="44" spans="1:17">
      <c r="A44" s="11" t="s">
        <v>119</v>
      </c>
      <c r="B44" s="31"/>
      <c r="C44" s="12">
        <f>SUM(C39:C43)</f>
        <v>0</v>
      </c>
      <c r="D44" s="12">
        <f>SUM(D39:D43)</f>
        <v>0</v>
      </c>
      <c r="E44" s="12">
        <f>SUM(E39:E43)</f>
        <v>0</v>
      </c>
      <c r="F44" s="12">
        <f>SUM(F39:F43)</f>
        <v>0</v>
      </c>
      <c r="G44" s="12">
        <f>SUM(G39:G43)</f>
        <v>0</v>
      </c>
      <c r="H44" s="12">
        <f>SUM(H39:H43)</f>
        <v>0</v>
      </c>
      <c r="I44" s="12">
        <f>SUM(I39:I43)</f>
        <v>0</v>
      </c>
      <c r="J44" s="12">
        <f>SUM(J39:J43)</f>
        <v>0</v>
      </c>
      <c r="K44" s="12">
        <f>SUM(K39:K43)</f>
        <v>0</v>
      </c>
      <c r="L44" s="12">
        <f>SUM(L39:L43)</f>
        <v>0</v>
      </c>
      <c r="M44" s="12">
        <f>SUM(M39:M43)</f>
        <v>0</v>
      </c>
      <c r="N44" s="12">
        <f>SUM(N39:N43)</f>
        <v>0</v>
      </c>
      <c r="O44" s="9">
        <f>SUM(C44:N44)</f>
        <v>0</v>
      </c>
      <c r="P44" s="9">
        <f>O44/MAX(1,$O$86)</f>
        <v>0</v>
      </c>
    </row>
    <row r="45" spans="1:17">
      <c r="A45" s="6" t="s">
        <v>120</v>
      </c>
      <c r="B45" s="3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 t="s">
        <v>121</v>
      </c>
      <c r="B46" s="30" t="s">
        <v>68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9">
        <f>SUM(C46:N46)</f>
        <v>0</v>
      </c>
      <c r="P46" s="9">
        <f>O46/MAX(1,$O$86)</f>
        <v>0</v>
      </c>
      <c r="Q46" s="10"/>
    </row>
    <row r="47" spans="1:17">
      <c r="A47" t="s">
        <v>122</v>
      </c>
      <c r="B47" s="30" t="s">
        <v>68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9">
        <f>SUM(C47:N47)</f>
        <v>0</v>
      </c>
      <c r="P47" s="9">
        <f>O47/MAX(1,$O$86)</f>
        <v>0</v>
      </c>
      <c r="Q47" s="10"/>
    </row>
    <row r="48" spans="1:17">
      <c r="A48" t="s">
        <v>123</v>
      </c>
      <c r="B48" s="30" t="s">
        <v>68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9">
        <f>SUM(C48:N48)</f>
        <v>0</v>
      </c>
      <c r="P48" s="9">
        <f>O48/MAX(1,$O$86)</f>
        <v>0</v>
      </c>
      <c r="Q48" s="10"/>
    </row>
    <row r="49" spans="1:17">
      <c r="A49" t="s">
        <v>124</v>
      </c>
      <c r="B49" s="30" t="s">
        <v>68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9">
        <f>SUM(C49:N49)</f>
        <v>0</v>
      </c>
      <c r="P49" s="9">
        <f>O49/MAX(1,$O$86)</f>
        <v>0</v>
      </c>
      <c r="Q49" s="10"/>
    </row>
    <row r="50" spans="1:17">
      <c r="A50" t="s">
        <v>125</v>
      </c>
      <c r="B50" s="30" t="s">
        <v>68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9">
        <f>SUM(C50:N50)</f>
        <v>0</v>
      </c>
      <c r="P50" s="9">
        <f>O50/MAX(1,$O$86)</f>
        <v>0</v>
      </c>
      <c r="Q50" s="10"/>
    </row>
    <row r="51" spans="1:17">
      <c r="A51" s="11" t="s">
        <v>126</v>
      </c>
      <c r="B51" s="31"/>
      <c r="C51" s="12">
        <f>SUM(C46:C50)</f>
        <v>0</v>
      </c>
      <c r="D51" s="12">
        <f>SUM(D46:D50)</f>
        <v>0</v>
      </c>
      <c r="E51" s="12">
        <f>SUM(E46:E50)</f>
        <v>0</v>
      </c>
      <c r="F51" s="12">
        <f>SUM(F46:F50)</f>
        <v>0</v>
      </c>
      <c r="G51" s="12">
        <f>SUM(G46:G50)</f>
        <v>0</v>
      </c>
      <c r="H51" s="12">
        <f>SUM(H46:H50)</f>
        <v>0</v>
      </c>
      <c r="I51" s="12">
        <f>SUM(I46:I50)</f>
        <v>0</v>
      </c>
      <c r="J51" s="12">
        <f>SUM(J46:J50)</f>
        <v>0</v>
      </c>
      <c r="K51" s="12">
        <f>SUM(K46:K50)</f>
        <v>0</v>
      </c>
      <c r="L51" s="12">
        <f>SUM(L46:L50)</f>
        <v>0</v>
      </c>
      <c r="M51" s="12">
        <f>SUM(M46:M50)</f>
        <v>0</v>
      </c>
      <c r="N51" s="12">
        <f>SUM(N46:N50)</f>
        <v>0</v>
      </c>
      <c r="O51" s="9">
        <f>SUM(C51:N51)</f>
        <v>0</v>
      </c>
      <c r="P51" s="9">
        <f>O51/MAX(1,$O$86)</f>
        <v>0</v>
      </c>
    </row>
    <row r="52" spans="1:17">
      <c r="A52" s="6" t="s">
        <v>127</v>
      </c>
      <c r="B52" s="32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>
      <c r="A53" t="s">
        <v>128</v>
      </c>
      <c r="B53" s="30" t="s">
        <v>68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9">
        <f>SUM(C53:N53)</f>
        <v>0</v>
      </c>
      <c r="P53" s="9">
        <f>O53/MAX(1,$O$86)</f>
        <v>0</v>
      </c>
      <c r="Q53" s="10"/>
    </row>
    <row r="54" spans="1:17">
      <c r="A54" t="s">
        <v>129</v>
      </c>
      <c r="B54" s="30" t="s">
        <v>68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9">
        <f>SUM(C54:N54)</f>
        <v>0</v>
      </c>
      <c r="P54" s="9">
        <f>O54/MAX(1,$O$86)</f>
        <v>0</v>
      </c>
      <c r="Q54" s="10"/>
    </row>
    <row r="55" spans="1:17">
      <c r="A55" t="s">
        <v>130</v>
      </c>
      <c r="B55" s="30" t="s">
        <v>68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9">
        <f>SUM(C55:N55)</f>
        <v>0</v>
      </c>
      <c r="P55" s="9">
        <f>O55/MAX(1,$O$86)</f>
        <v>0</v>
      </c>
      <c r="Q55" s="10"/>
    </row>
    <row r="56" spans="1:17">
      <c r="A56" t="s">
        <v>131</v>
      </c>
      <c r="B56" s="30" t="s">
        <v>68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9">
        <f>SUM(C56:N56)</f>
        <v>0</v>
      </c>
      <c r="P56" s="9">
        <f>O56/MAX(1,$O$86)</f>
        <v>0</v>
      </c>
      <c r="Q56" s="10"/>
    </row>
    <row r="57" spans="1:17">
      <c r="A57" t="s">
        <v>132</v>
      </c>
      <c r="B57" s="30" t="s">
        <v>85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9">
        <f>SUM(C57:N57)</f>
        <v>0</v>
      </c>
      <c r="P57" s="9">
        <f>O57/MAX(1,$O$86)</f>
        <v>0</v>
      </c>
      <c r="Q57" s="10"/>
    </row>
    <row r="58" spans="1:17">
      <c r="A58" s="11" t="s">
        <v>133</v>
      </c>
      <c r="B58" s="31"/>
      <c r="C58" s="12">
        <f>SUM(C53:C57)</f>
        <v>0</v>
      </c>
      <c r="D58" s="12">
        <f>SUM(D53:D57)</f>
        <v>0</v>
      </c>
      <c r="E58" s="12">
        <f>SUM(E53:E57)</f>
        <v>0</v>
      </c>
      <c r="F58" s="12">
        <f>SUM(F53:F57)</f>
        <v>0</v>
      </c>
      <c r="G58" s="12">
        <f>SUM(G53:G57)</f>
        <v>0</v>
      </c>
      <c r="H58" s="12">
        <f>SUM(H53:H57)</f>
        <v>0</v>
      </c>
      <c r="I58" s="12">
        <f>SUM(I53:I57)</f>
        <v>0</v>
      </c>
      <c r="J58" s="12">
        <f>SUM(J53:J57)</f>
        <v>0</v>
      </c>
      <c r="K58" s="12">
        <f>SUM(K53:K57)</f>
        <v>0</v>
      </c>
      <c r="L58" s="12">
        <f>SUM(L53:L57)</f>
        <v>0</v>
      </c>
      <c r="M58" s="12">
        <f>SUM(M53:M57)</f>
        <v>0</v>
      </c>
      <c r="N58" s="12">
        <f>SUM(N53:N57)</f>
        <v>0</v>
      </c>
      <c r="O58" s="9">
        <f>SUM(C58:N58)</f>
        <v>0</v>
      </c>
      <c r="P58" s="9">
        <f>O58/MAX(1,$O$86)</f>
        <v>0</v>
      </c>
    </row>
    <row r="59" spans="1:17">
      <c r="A59" s="6" t="s">
        <v>134</v>
      </c>
      <c r="B59" s="32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>
      <c r="A60" t="s">
        <v>135</v>
      </c>
      <c r="B60" s="30" t="s">
        <v>68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>
        <f>SUM(C60:N60)</f>
        <v>0</v>
      </c>
      <c r="P60" s="9">
        <f>O60/MAX(1,$O$86)</f>
        <v>0</v>
      </c>
      <c r="Q60" s="10"/>
    </row>
    <row r="61" spans="1:17">
      <c r="A61" t="s">
        <v>136</v>
      </c>
      <c r="B61" s="30" t="s">
        <v>68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>
        <f>SUM(C61:N61)</f>
        <v>0</v>
      </c>
      <c r="P61" s="9">
        <f>O61/MAX(1,$O$86)</f>
        <v>0</v>
      </c>
      <c r="Q61" s="10"/>
    </row>
    <row r="62" spans="1:17">
      <c r="A62" t="s">
        <v>137</v>
      </c>
      <c r="B62" s="30" t="s">
        <v>85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>
        <f>SUM(C62:N62)</f>
        <v>0</v>
      </c>
      <c r="P62" s="9">
        <f>O62/MAX(1,$O$86)</f>
        <v>0</v>
      </c>
      <c r="Q62" s="10"/>
    </row>
    <row r="63" spans="1:17">
      <c r="A63" t="s">
        <v>138</v>
      </c>
      <c r="B63" s="30" t="s">
        <v>85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9">
        <f>SUM(C63:N63)</f>
        <v>0</v>
      </c>
      <c r="P63" s="9">
        <f>O63/MAX(1,$O$86)</f>
        <v>0</v>
      </c>
      <c r="Q63" s="10"/>
    </row>
    <row r="64" spans="1:17">
      <c r="A64" t="s">
        <v>139</v>
      </c>
      <c r="B64" s="30" t="s">
        <v>85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9">
        <f>SUM(C64:N64)</f>
        <v>0</v>
      </c>
      <c r="P64" s="9">
        <f>O64/MAX(1,$O$86)</f>
        <v>0</v>
      </c>
      <c r="Q64" s="10"/>
    </row>
    <row r="65" spans="1:17">
      <c r="A65" t="s">
        <v>140</v>
      </c>
      <c r="B65" s="30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9">
        <f>SUM(C65:N65)</f>
        <v>0</v>
      </c>
      <c r="P65" s="9">
        <f>O65/MAX(1,$O$86)</f>
        <v>0</v>
      </c>
      <c r="Q65" s="10"/>
    </row>
    <row r="66" spans="1:17">
      <c r="A66" t="s">
        <v>141</v>
      </c>
      <c r="B66" s="30" t="s">
        <v>85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9">
        <f>SUM(C66:N66)</f>
        <v>0</v>
      </c>
      <c r="P66" s="9">
        <f>O66/MAX(1,$O$86)</f>
        <v>0</v>
      </c>
      <c r="Q66" s="10"/>
    </row>
    <row r="67" spans="1:17">
      <c r="A67" t="s">
        <v>142</v>
      </c>
      <c r="B67" s="30" t="s">
        <v>85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9">
        <f>SUM(C67:N67)</f>
        <v>0</v>
      </c>
      <c r="P67" s="9">
        <f>O67/MAX(1,$O$86)</f>
        <v>0</v>
      </c>
      <c r="Q67" s="10"/>
    </row>
    <row r="68" spans="1:17">
      <c r="A68" s="11" t="s">
        <v>143</v>
      </c>
      <c r="B68" s="31"/>
      <c r="C68" s="12">
        <f>SUM(C60:C67)</f>
        <v>0</v>
      </c>
      <c r="D68" s="12">
        <f>SUM(D60:D67)</f>
        <v>0</v>
      </c>
      <c r="E68" s="12">
        <f>SUM(E60:E67)</f>
        <v>0</v>
      </c>
      <c r="F68" s="12">
        <f>SUM(F60:F67)</f>
        <v>0</v>
      </c>
      <c r="G68" s="12">
        <f>SUM(G60:G67)</f>
        <v>0</v>
      </c>
      <c r="H68" s="12">
        <f>SUM(H60:H67)</f>
        <v>0</v>
      </c>
      <c r="I68" s="12">
        <f>SUM(I60:I67)</f>
        <v>0</v>
      </c>
      <c r="J68" s="12">
        <f>SUM(J60:J67)</f>
        <v>0</v>
      </c>
      <c r="K68" s="12">
        <f>SUM(K60:K67)</f>
        <v>0</v>
      </c>
      <c r="L68" s="12">
        <f>SUM(L60:L67)</f>
        <v>0</v>
      </c>
      <c r="M68" s="12">
        <f>SUM(M60:M67)</f>
        <v>0</v>
      </c>
      <c r="N68" s="12">
        <f>SUM(N60:N67)</f>
        <v>0</v>
      </c>
      <c r="O68" s="9">
        <f>SUM(C68:N68)</f>
        <v>0</v>
      </c>
      <c r="P68" s="9">
        <f>O68/MAX(1,$O$86)</f>
        <v>0</v>
      </c>
    </row>
    <row r="69" spans="1:17">
      <c r="A69" s="6" t="s">
        <v>144</v>
      </c>
      <c r="B69" s="3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>
      <c r="A70" t="s">
        <v>145</v>
      </c>
      <c r="B70" s="30" t="s">
        <v>85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9">
        <f>SUM(C70:N70)</f>
        <v>0</v>
      </c>
      <c r="P70" s="9">
        <f>O70/MAX(1,$O$86)</f>
        <v>0</v>
      </c>
      <c r="Q70" s="10"/>
    </row>
    <row r="71" spans="1:17">
      <c r="A71" t="s">
        <v>146</v>
      </c>
      <c r="B71" s="30" t="s">
        <v>85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9">
        <f>SUM(C71:N71)</f>
        <v>0</v>
      </c>
      <c r="P71" s="9">
        <f>O71/MAX(1,$O$86)</f>
        <v>0</v>
      </c>
      <c r="Q71" s="10"/>
    </row>
    <row r="72" spans="1:17">
      <c r="A72" t="s">
        <v>147</v>
      </c>
      <c r="B72" s="30" t="s">
        <v>85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9">
        <f>SUM(C72:N72)</f>
        <v>0</v>
      </c>
      <c r="P72" s="9">
        <f>O72/MAX(1,$O$86)</f>
        <v>0</v>
      </c>
      <c r="Q72" s="10"/>
    </row>
    <row r="73" spans="1:17">
      <c r="A73" t="s">
        <v>148</v>
      </c>
      <c r="B73" s="30" t="s">
        <v>85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9">
        <f>SUM(C73:N73)</f>
        <v>0</v>
      </c>
      <c r="P73" s="9">
        <f>O73/MAX(1,$O$86)</f>
        <v>0</v>
      </c>
      <c r="Q73" s="10"/>
    </row>
    <row r="74" spans="1:17">
      <c r="A74" t="s">
        <v>148</v>
      </c>
      <c r="B74" s="30" t="s">
        <v>85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9">
        <f>SUM(C74:N74)</f>
        <v>0</v>
      </c>
      <c r="P74" s="9">
        <f>O74/MAX(1,$O$86)</f>
        <v>0</v>
      </c>
      <c r="Q74" s="10"/>
    </row>
    <row r="75" spans="1:17">
      <c r="A75" s="11" t="s">
        <v>149</v>
      </c>
      <c r="B75" s="31"/>
      <c r="C75" s="12">
        <f>SUM(C70:C74)</f>
        <v>0</v>
      </c>
      <c r="D75" s="12">
        <f>SUM(D70:D74)</f>
        <v>0</v>
      </c>
      <c r="E75" s="12">
        <f>SUM(E70:E74)</f>
        <v>0</v>
      </c>
      <c r="F75" s="12">
        <f>SUM(F70:F74)</f>
        <v>0</v>
      </c>
      <c r="G75" s="12">
        <f>SUM(G70:G74)</f>
        <v>0</v>
      </c>
      <c r="H75" s="12">
        <f>SUM(H70:H74)</f>
        <v>0</v>
      </c>
      <c r="I75" s="12">
        <f>SUM(I70:I74)</f>
        <v>0</v>
      </c>
      <c r="J75" s="12">
        <f>SUM(J70:J74)</f>
        <v>0</v>
      </c>
      <c r="K75" s="12">
        <f>SUM(K70:K74)</f>
        <v>0</v>
      </c>
      <c r="L75" s="12">
        <f>SUM(L70:L74)</f>
        <v>0</v>
      </c>
      <c r="M75" s="12">
        <f>SUM(M70:M74)</f>
        <v>0</v>
      </c>
      <c r="N75" s="12">
        <f>SUM(N70:N74)</f>
        <v>0</v>
      </c>
      <c r="O75" s="9">
        <f>SUM(C75:N75)</f>
        <v>0</v>
      </c>
      <c r="P75" s="9">
        <f>O75/MAX(1,$O$86)</f>
        <v>0</v>
      </c>
    </row>
    <row r="76" spans="1:17">
      <c r="A76" s="6" t="s">
        <v>150</v>
      </c>
      <c r="B76" s="32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>
      <c r="A77" t="s">
        <v>151</v>
      </c>
      <c r="B77" s="30" t="s">
        <v>85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9">
        <f>SUM(C77:N77)</f>
        <v>0</v>
      </c>
      <c r="P77" s="9">
        <f>O77/MAX(1,$O$86)</f>
        <v>0</v>
      </c>
      <c r="Q77" s="10"/>
    </row>
    <row r="78" spans="1:17">
      <c r="A78" t="s">
        <v>152</v>
      </c>
      <c r="B78" s="30" t="s">
        <v>85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9">
        <f>SUM(C78:N78)</f>
        <v>0</v>
      </c>
      <c r="P78" s="9">
        <f>O78/MAX(1,$O$86)</f>
        <v>0</v>
      </c>
      <c r="Q78" s="10"/>
    </row>
    <row r="79" spans="1:17">
      <c r="A79" t="s">
        <v>153</v>
      </c>
      <c r="B79" s="30" t="s">
        <v>85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>
        <f>SUM(C79:N79)</f>
        <v>0</v>
      </c>
      <c r="P79" s="9">
        <f>O79/MAX(1,$O$86)</f>
        <v>0</v>
      </c>
      <c r="Q79" s="10"/>
    </row>
    <row r="80" spans="1:17">
      <c r="A80" t="s">
        <v>154</v>
      </c>
      <c r="B80" s="30" t="s">
        <v>85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>
        <f>SUM(C80:N80)</f>
        <v>0</v>
      </c>
      <c r="P80" s="9">
        <f>O80/MAX(1,$O$86)</f>
        <v>0</v>
      </c>
      <c r="Q80" s="10"/>
    </row>
    <row r="81" spans="1:17">
      <c r="A81" t="s">
        <v>155</v>
      </c>
      <c r="B81" s="30" t="s">
        <v>85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9">
        <f>SUM(C81:N81)</f>
        <v>0</v>
      </c>
      <c r="P81" s="9">
        <f>O81/MAX(1,$O$86)</f>
        <v>0</v>
      </c>
      <c r="Q81" s="10"/>
    </row>
    <row r="82" spans="1:17">
      <c r="A82" t="s">
        <v>156</v>
      </c>
      <c r="B82" s="30" t="s">
        <v>85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9">
        <f>SUM(C82:N82)</f>
        <v>0</v>
      </c>
      <c r="P82" s="9">
        <f>O82/MAX(1,$O$86)</f>
        <v>0</v>
      </c>
      <c r="Q82" s="10"/>
    </row>
    <row r="83" spans="1:17">
      <c r="A83" s="11" t="s">
        <v>157</v>
      </c>
      <c r="C83" s="12">
        <f>SUM(C77:C82)</f>
        <v>0</v>
      </c>
      <c r="D83" s="12">
        <f>SUM(D77:D82)</f>
        <v>0</v>
      </c>
      <c r="E83" s="12">
        <f>SUM(E77:E82)</f>
        <v>0</v>
      </c>
      <c r="F83" s="12">
        <f>SUM(F77:F82)</f>
        <v>0</v>
      </c>
      <c r="G83" s="12">
        <f>SUM(G77:G82)</f>
        <v>0</v>
      </c>
      <c r="H83" s="12">
        <f>SUM(H77:H82)</f>
        <v>0</v>
      </c>
      <c r="I83" s="12">
        <f>SUM(I77:I82)</f>
        <v>0</v>
      </c>
      <c r="J83" s="12">
        <f>SUM(J77:J82)</f>
        <v>0</v>
      </c>
      <c r="K83" s="12">
        <f>SUM(K77:K82)</f>
        <v>0</v>
      </c>
      <c r="L83" s="12">
        <f>SUM(L77:L82)</f>
        <v>0</v>
      </c>
      <c r="M83" s="12">
        <f>SUM(M77:M82)</f>
        <v>0</v>
      </c>
      <c r="N83" s="12">
        <f>SUM(N77:N82)</f>
        <v>0</v>
      </c>
      <c r="O83" s="9">
        <f>SUM(C83:N83)</f>
        <v>0</v>
      </c>
      <c r="P83" s="9">
        <f>O83/MAX(1,$O$86)</f>
        <v>0</v>
      </c>
    </row>
    <row r="85" spans="1:17" ht="20.100000000000001" customHeight="1">
      <c r="A85" s="4" t="s">
        <v>158</v>
      </c>
      <c r="B85" s="5"/>
      <c r="C85" s="13">
        <f>C13+C22+C30+C37+C44+C51+C58+C68+C75+C83</f>
        <v>0</v>
      </c>
      <c r="D85" s="13">
        <f>D13+D22+D30+D37+D44+D51+D58+D68+D75+D83</f>
        <v>0</v>
      </c>
      <c r="E85" s="13">
        <f>E13+E22+E30+E37+E44+E51+E58+E68+E75+E83</f>
        <v>0</v>
      </c>
      <c r="F85" s="13">
        <f>F13+F22+F30+F37+F44+F51+F58+F68+F75+F83</f>
        <v>0</v>
      </c>
      <c r="G85" s="13">
        <f>G13+G22+G30+G37+G44+G51+G58+G68+G75+G83</f>
        <v>0</v>
      </c>
      <c r="H85" s="13">
        <f>H13+H22+H30+H37+H44+H51+H58+H68+H75+H83</f>
        <v>0</v>
      </c>
      <c r="I85" s="13">
        <f>I13+I22+I30+I37+I44+I51+I58+I68+I75+I83</f>
        <v>0</v>
      </c>
      <c r="J85" s="13">
        <f>J13+J22+J30+J37+J44+J51+J58+J68+J75+J83</f>
        <v>0</v>
      </c>
      <c r="K85" s="13">
        <f>K13+K22+K30+K37+K44+K51+K58+K68+K75+K83</f>
        <v>0</v>
      </c>
      <c r="L85" s="13">
        <f>L13+L22+L30+L37+L44+L51+L58+L68+L75+L83</f>
        <v>0</v>
      </c>
      <c r="M85" s="13">
        <f>M13+M22+M30+M37+M44+M51+M58+M68+M75+M83</f>
        <v>0</v>
      </c>
      <c r="N85" s="13">
        <f>N13+N22+N30+N37+N44+N51+N58+N68+N75+N83</f>
        <v>0</v>
      </c>
      <c r="O85" s="13">
        <f>SUM(C85:N85)</f>
        <v>0</v>
      </c>
      <c r="P85" s="13">
        <f>O85/MAX(1,$O$86)</f>
        <v>0</v>
      </c>
      <c r="Q85" s="5"/>
    </row>
    <row r="86" spans="1:17">
      <c r="A86" s="3" t="s">
        <v>75</v>
      </c>
      <c r="O86" s="14">
        <f>COUNTIF(C85:N85,"&lt;&gt;0")</f>
        <v>0</v>
      </c>
    </row>
  </sheetData>
  <dataValidations count="1">
    <dataValidation type="list" allowBlank="1" showErrorMessage="1" errorTitle="Group" error="Pick one of: Needs, Wants, Savings." sqref="B5:B83" xr:uid="{00000000-0002-0000-0200-000000000000}">
      <formula1>"Needs,Wants,Savings"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1"/>
  <sheetViews>
    <sheetView workbookViewId="0">
      <pane xSplit="2" ySplit="4" topLeftCell="C5" activePane="bottomRight" state="frozen"/>
      <selection pane="bottomRight" activeCell="B6" sqref="B6:B17"/>
      <selection pane="bottomLeft"/>
      <selection pane="topRight"/>
    </sheetView>
  </sheetViews>
  <sheetFormatPr defaultRowHeight="15"/>
  <cols>
    <col min="1" max="1" width="44.140625" customWidth="1"/>
    <col min="2" max="14" width="11" customWidth="1"/>
    <col min="15" max="16" width="13" customWidth="1"/>
    <col min="17" max="17" width="32" customWidth="1"/>
  </cols>
  <sheetData>
    <row r="1" spans="1:17" ht="26.1" customHeight="1">
      <c r="A1" s="1" t="s">
        <v>159</v>
      </c>
    </row>
    <row r="2" spans="1:17">
      <c r="A2" s="3" t="s">
        <v>160</v>
      </c>
    </row>
    <row r="4" spans="1:17" ht="20.100000000000001" customHeight="1">
      <c r="A4" s="4" t="s">
        <v>161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 spans="1:17">
      <c r="A5" s="6" t="s">
        <v>162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t="s">
        <v>163</v>
      </c>
      <c r="B6" s="30" t="s">
        <v>70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>
        <f>SUM(C6:N6)</f>
        <v>0</v>
      </c>
      <c r="P6" s="9">
        <f>O6/MAX(1,$O$21)</f>
        <v>0</v>
      </c>
      <c r="Q6" s="10"/>
    </row>
    <row r="7" spans="1:17">
      <c r="A7" t="s">
        <v>164</v>
      </c>
      <c r="B7" s="30" t="s">
        <v>70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>
        <f>SUM(C7:N7)</f>
        <v>0</v>
      </c>
      <c r="P7" s="9">
        <f>O7/MAX(1,$O$21)</f>
        <v>0</v>
      </c>
      <c r="Q7" s="10"/>
    </row>
    <row r="8" spans="1:17">
      <c r="A8" t="s">
        <v>165</v>
      </c>
      <c r="B8" s="30" t="s">
        <v>70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>
        <f>SUM(C8:N8)</f>
        <v>0</v>
      </c>
      <c r="P8" s="9">
        <f>O8/MAX(1,$O$21)</f>
        <v>0</v>
      </c>
      <c r="Q8" s="10"/>
    </row>
    <row r="9" spans="1:17">
      <c r="A9" t="s">
        <v>166</v>
      </c>
      <c r="B9" s="30" t="s">
        <v>70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>
        <f>SUM(C9:N9)</f>
        <v>0</v>
      </c>
      <c r="P9" s="9">
        <f>O9/MAX(1,$O$21)</f>
        <v>0</v>
      </c>
      <c r="Q9" s="10"/>
    </row>
    <row r="10" spans="1:17">
      <c r="A10" s="11" t="s">
        <v>167</v>
      </c>
      <c r="B10" s="31"/>
      <c r="C10" s="12">
        <f>SUM(C6:C9)</f>
        <v>0</v>
      </c>
      <c r="D10" s="12">
        <f>SUM(D6:D9)</f>
        <v>0</v>
      </c>
      <c r="E10" s="12">
        <f>SUM(E6:E9)</f>
        <v>0</v>
      </c>
      <c r="F10" s="12">
        <f>SUM(F6:F9)</f>
        <v>0</v>
      </c>
      <c r="G10" s="12">
        <f>SUM(G6:G9)</f>
        <v>0</v>
      </c>
      <c r="H10" s="12">
        <f>SUM(H6:H9)</f>
        <v>0</v>
      </c>
      <c r="I10" s="12">
        <f>SUM(I6:I9)</f>
        <v>0</v>
      </c>
      <c r="J10" s="12">
        <f>SUM(J6:J9)</f>
        <v>0</v>
      </c>
      <c r="K10" s="12">
        <f>SUM(K6:K9)</f>
        <v>0</v>
      </c>
      <c r="L10" s="12">
        <f>SUM(L6:L9)</f>
        <v>0</v>
      </c>
      <c r="M10" s="12">
        <f>SUM(M6:M9)</f>
        <v>0</v>
      </c>
      <c r="N10" s="12">
        <f>SUM(N6:N9)</f>
        <v>0</v>
      </c>
      <c r="O10" s="9">
        <f>SUM(C10:N10)</f>
        <v>0</v>
      </c>
      <c r="P10" s="9">
        <f>O10/MAX(1,$O$21)</f>
        <v>0</v>
      </c>
    </row>
    <row r="11" spans="1:17">
      <c r="A11" s="6" t="s">
        <v>168</v>
      </c>
      <c r="B11" s="3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t="s">
        <v>169</v>
      </c>
      <c r="B12" s="30" t="s">
        <v>70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>
        <f>SUM(C12:N12)</f>
        <v>0</v>
      </c>
      <c r="P12" s="9">
        <f>O12/MAX(1,$O$21)</f>
        <v>0</v>
      </c>
      <c r="Q12" s="10"/>
    </row>
    <row r="13" spans="1:17">
      <c r="A13" t="s">
        <v>170</v>
      </c>
      <c r="B13" s="30" t="s">
        <v>70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>
        <f>SUM(C13:N13)</f>
        <v>0</v>
      </c>
      <c r="P13" s="9">
        <f>O13/MAX(1,$O$21)</f>
        <v>0</v>
      </c>
      <c r="Q13" s="10"/>
    </row>
    <row r="14" spans="1:17">
      <c r="A14" t="s">
        <v>171</v>
      </c>
      <c r="B14" s="30" t="s">
        <v>70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>
        <f>SUM(C14:N14)</f>
        <v>0</v>
      </c>
      <c r="P14" s="9">
        <f>O14/MAX(1,$O$21)</f>
        <v>0</v>
      </c>
      <c r="Q14" s="10"/>
    </row>
    <row r="15" spans="1:17">
      <c r="A15" t="s">
        <v>172</v>
      </c>
      <c r="B15" s="30" t="s">
        <v>70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>
        <f>SUM(C15:N15)</f>
        <v>0</v>
      </c>
      <c r="P15" s="9">
        <f>O15/MAX(1,$O$21)</f>
        <v>0</v>
      </c>
      <c r="Q15" s="10"/>
    </row>
    <row r="16" spans="1:17">
      <c r="A16" t="s">
        <v>173</v>
      </c>
      <c r="B16" s="30" t="s">
        <v>70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>
        <f>SUM(C16:N16)</f>
        <v>0</v>
      </c>
      <c r="P16" s="9">
        <f>O16/MAX(1,$O$21)</f>
        <v>0</v>
      </c>
      <c r="Q16" s="10"/>
    </row>
    <row r="17" spans="1:17">
      <c r="A17" t="s">
        <v>174</v>
      </c>
      <c r="B17" s="30" t="s">
        <v>70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9">
        <f>SUM(C17:N17)</f>
        <v>0</v>
      </c>
      <c r="P17" s="9">
        <f>O17/MAX(1,$O$21)</f>
        <v>0</v>
      </c>
      <c r="Q17" s="10"/>
    </row>
    <row r="18" spans="1:17">
      <c r="A18" s="11" t="s">
        <v>175</v>
      </c>
      <c r="C18" s="12">
        <f>SUM(C12:C17)</f>
        <v>0</v>
      </c>
      <c r="D18" s="12">
        <f>SUM(D12:D17)</f>
        <v>0</v>
      </c>
      <c r="E18" s="12">
        <f>SUM(E12:E17)</f>
        <v>0</v>
      </c>
      <c r="F18" s="12">
        <f>SUM(F12:F17)</f>
        <v>0</v>
      </c>
      <c r="G18" s="12">
        <f>SUM(G12:G17)</f>
        <v>0</v>
      </c>
      <c r="H18" s="12">
        <f>SUM(H12:H17)</f>
        <v>0</v>
      </c>
      <c r="I18" s="12">
        <f>SUM(I12:I17)</f>
        <v>0</v>
      </c>
      <c r="J18" s="12">
        <f>SUM(J12:J17)</f>
        <v>0</v>
      </c>
      <c r="K18" s="12">
        <f>SUM(K12:K17)</f>
        <v>0</v>
      </c>
      <c r="L18" s="12">
        <f>SUM(L12:L17)</f>
        <v>0</v>
      </c>
      <c r="M18" s="12">
        <f>SUM(M12:M17)</f>
        <v>0</v>
      </c>
      <c r="N18" s="12">
        <f>SUM(N12:N17)</f>
        <v>0</v>
      </c>
      <c r="O18" s="9">
        <f>SUM(C18:N18)</f>
        <v>0</v>
      </c>
      <c r="P18" s="9">
        <f>O18/MAX(1,$O$21)</f>
        <v>0</v>
      </c>
    </row>
    <row r="20" spans="1:17" ht="20.100000000000001" customHeight="1">
      <c r="A20" s="4" t="s">
        <v>176</v>
      </c>
      <c r="B20" s="5"/>
      <c r="C20" s="13">
        <f>C10+C18</f>
        <v>0</v>
      </c>
      <c r="D20" s="13">
        <f>D10+D18</f>
        <v>0</v>
      </c>
      <c r="E20" s="13">
        <f>E10+E18</f>
        <v>0</v>
      </c>
      <c r="F20" s="13">
        <f>F10+F18</f>
        <v>0</v>
      </c>
      <c r="G20" s="13">
        <f>G10+G18</f>
        <v>0</v>
      </c>
      <c r="H20" s="13">
        <f>H10+H18</f>
        <v>0</v>
      </c>
      <c r="I20" s="13">
        <f>I10+I18</f>
        <v>0</v>
      </c>
      <c r="J20" s="13">
        <f>J10+J18</f>
        <v>0</v>
      </c>
      <c r="K20" s="13">
        <f>K10+K18</f>
        <v>0</v>
      </c>
      <c r="L20" s="13">
        <f>L10+L18</f>
        <v>0</v>
      </c>
      <c r="M20" s="13">
        <f>M10+M18</f>
        <v>0</v>
      </c>
      <c r="N20" s="13">
        <f>N10+N18</f>
        <v>0</v>
      </c>
      <c r="O20" s="13">
        <f>SUM(C20:N20)</f>
        <v>0</v>
      </c>
      <c r="P20" s="13">
        <f>O20/MAX(1,$O$21)</f>
        <v>0</v>
      </c>
      <c r="Q20" s="5"/>
    </row>
    <row r="21" spans="1:17">
      <c r="A21" s="3" t="s">
        <v>75</v>
      </c>
      <c r="O21" s="14">
        <f>COUNTIF(C20:N20,"&lt;&gt;0")</f>
        <v>0</v>
      </c>
    </row>
  </sheetData>
  <dataValidations count="1">
    <dataValidation type="list" allowBlank="1" showErrorMessage="1" errorTitle="Group" error="Pick one of: Needs, Wants, Savings." sqref="B5:B18" xr:uid="{00000000-0002-0000-0300-000000000000}">
      <formula1>"Needs,Wants,Savings"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7"/>
  <sheetViews>
    <sheetView workbookViewId="0">
      <pane xSplit="2" ySplit="4" topLeftCell="C5" activePane="bottomRight" state="frozen"/>
      <selection pane="bottomRight" activeCell="A26" sqref="A26"/>
      <selection pane="bottomLeft"/>
      <selection pane="topRight"/>
    </sheetView>
  </sheetViews>
  <sheetFormatPr defaultRowHeight="15"/>
  <cols>
    <col min="1" max="1" width="34" customWidth="1"/>
    <col min="2" max="2" width="24.7109375" customWidth="1"/>
    <col min="3" max="14" width="11" customWidth="1"/>
    <col min="15" max="15" width="13" customWidth="1"/>
    <col min="16" max="16" width="14" customWidth="1"/>
    <col min="17" max="17" width="12" customWidth="1"/>
    <col min="18" max="18" width="30" customWidth="1"/>
  </cols>
  <sheetData>
    <row r="1" spans="1:18" ht="26.1" customHeight="1">
      <c r="A1" s="1" t="s">
        <v>177</v>
      </c>
    </row>
    <row r="2" spans="1:18">
      <c r="A2" s="3" t="s">
        <v>178</v>
      </c>
    </row>
    <row r="4" spans="1:18" ht="20.100000000000001" customHeight="1">
      <c r="A4" s="4" t="s">
        <v>177</v>
      </c>
      <c r="B4" s="33" t="s">
        <v>179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180</v>
      </c>
      <c r="P4" s="5" t="s">
        <v>181</v>
      </c>
      <c r="Q4" s="5" t="s">
        <v>182</v>
      </c>
      <c r="R4" s="5" t="s">
        <v>50</v>
      </c>
    </row>
    <row r="5" spans="1:18">
      <c r="A5" s="10" t="s">
        <v>183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>
        <f>SUM(C5:N5)</f>
        <v>0</v>
      </c>
      <c r="P5" s="8"/>
      <c r="Q5" s="15"/>
      <c r="R5" s="10"/>
    </row>
    <row r="6" spans="1:18">
      <c r="A6" s="10" t="s">
        <v>183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>
        <f>SUM(C6:N6)</f>
        <v>0</v>
      </c>
      <c r="P6" s="8"/>
      <c r="Q6" s="15"/>
      <c r="R6" s="10"/>
    </row>
    <row r="7" spans="1:18">
      <c r="A7" s="10" t="s">
        <v>183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>
        <f>SUM(C7:N7)</f>
        <v>0</v>
      </c>
      <c r="P7" s="8"/>
      <c r="Q7" s="15"/>
      <c r="R7" s="10"/>
    </row>
    <row r="8" spans="1:18">
      <c r="A8" s="10" t="s">
        <v>184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>
        <f>SUM(C8:N8)</f>
        <v>0</v>
      </c>
      <c r="P8" s="8"/>
      <c r="Q8" s="15"/>
      <c r="R8" s="10"/>
    </row>
    <row r="9" spans="1:18">
      <c r="A9" s="10" t="s">
        <v>184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>
        <f>SUM(C9:N9)</f>
        <v>0</v>
      </c>
      <c r="P9" s="8"/>
      <c r="Q9" s="15"/>
      <c r="R9" s="10"/>
    </row>
    <row r="10" spans="1:18">
      <c r="A10" s="10" t="s">
        <v>185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>
        <f>SUM(C10:N10)</f>
        <v>0</v>
      </c>
      <c r="P10" s="8"/>
      <c r="Q10" s="15"/>
      <c r="R10" s="10"/>
    </row>
    <row r="11" spans="1:18">
      <c r="A11" s="10" t="s">
        <v>186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>
        <f>SUM(C11:N11)</f>
        <v>0</v>
      </c>
      <c r="P11" s="8"/>
      <c r="Q11" s="15"/>
      <c r="R11" s="10"/>
    </row>
    <row r="12" spans="1:18">
      <c r="A12" s="10" t="s">
        <v>187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>
        <f>SUM(C12:N12)</f>
        <v>0</v>
      </c>
      <c r="P12" s="8"/>
      <c r="Q12" s="15"/>
      <c r="R12" s="10"/>
    </row>
    <row r="13" spans="1:18">
      <c r="A13" s="10" t="s">
        <v>188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>
        <f>SUM(C13:N13)</f>
        <v>0</v>
      </c>
      <c r="P13" s="8"/>
      <c r="Q13" s="15"/>
      <c r="R13" s="10"/>
    </row>
    <row r="14" spans="1:18">
      <c r="A14" s="10" t="s">
        <v>189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>
        <f>SUM(C14:N14)</f>
        <v>0</v>
      </c>
      <c r="P14" s="8"/>
      <c r="Q14" s="15"/>
      <c r="R14" s="10"/>
    </row>
    <row r="15" spans="1:18">
      <c r="A15" s="10" t="s">
        <v>190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>
        <f>SUM(C15:N15)</f>
        <v>0</v>
      </c>
      <c r="P15" s="8"/>
      <c r="Q15" s="15"/>
      <c r="R15" s="10"/>
    </row>
    <row r="16" spans="1:18">
      <c r="A16" s="10" t="s">
        <v>190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>
        <f>SUM(C16:N16)</f>
        <v>0</v>
      </c>
      <c r="P16" s="8"/>
      <c r="Q16" s="15"/>
      <c r="R16" s="10"/>
    </row>
    <row r="18" spans="1:18" ht="20.100000000000001" customHeight="1">
      <c r="A18" s="4" t="s">
        <v>191</v>
      </c>
      <c r="B18" s="13">
        <f>SUM(B5:B16)</f>
        <v>0</v>
      </c>
      <c r="C18" s="13">
        <f>SUM(C5:C16)</f>
        <v>0</v>
      </c>
      <c r="D18" s="13">
        <f>SUM(D5:D16)</f>
        <v>0</v>
      </c>
      <c r="E18" s="13">
        <f>SUM(E5:E16)</f>
        <v>0</v>
      </c>
      <c r="F18" s="13">
        <f>SUM(F5:F16)</f>
        <v>0</v>
      </c>
      <c r="G18" s="13">
        <f>SUM(G5:G16)</f>
        <v>0</v>
      </c>
      <c r="H18" s="13">
        <f>SUM(H5:H16)</f>
        <v>0</v>
      </c>
      <c r="I18" s="13">
        <f>SUM(I5:I16)</f>
        <v>0</v>
      </c>
      <c r="J18" s="13">
        <f>SUM(J5:J16)</f>
        <v>0</v>
      </c>
      <c r="K18" s="13">
        <f>SUM(K5:K16)</f>
        <v>0</v>
      </c>
      <c r="L18" s="13">
        <f>SUM(L5:L16)</f>
        <v>0</v>
      </c>
      <c r="M18" s="13">
        <f>SUM(M5:M16)</f>
        <v>0</v>
      </c>
      <c r="N18" s="13">
        <f>SUM(N5:N16)</f>
        <v>0</v>
      </c>
      <c r="O18" s="13">
        <f>SUM(O5:O16)</f>
        <v>0</v>
      </c>
      <c r="P18" s="13">
        <f>SUM(P5:P16)</f>
        <v>0</v>
      </c>
      <c r="Q18" s="5"/>
      <c r="R18" s="5"/>
    </row>
    <row r="19" spans="1:18">
      <c r="A19" s="3" t="s">
        <v>192</v>
      </c>
    </row>
    <row r="21" spans="1:18" ht="20.100000000000001" customHeight="1">
      <c r="A21" s="4" t="s">
        <v>193</v>
      </c>
      <c r="B21" s="5"/>
      <c r="C21" s="5" t="s">
        <v>36</v>
      </c>
      <c r="D21" s="5" t="s">
        <v>37</v>
      </c>
      <c r="E21" s="5" t="s">
        <v>38</v>
      </c>
      <c r="F21" s="5" t="s">
        <v>39</v>
      </c>
      <c r="G21" s="5" t="s">
        <v>40</v>
      </c>
      <c r="H21" s="5" t="s">
        <v>41</v>
      </c>
      <c r="I21" s="5" t="s">
        <v>42</v>
      </c>
      <c r="J21" s="5" t="s">
        <v>43</v>
      </c>
      <c r="K21" s="5" t="s">
        <v>44</v>
      </c>
      <c r="L21" s="5" t="s">
        <v>45</v>
      </c>
      <c r="M21" s="5" t="s">
        <v>46</v>
      </c>
      <c r="N21" s="5" t="s">
        <v>47</v>
      </c>
      <c r="O21" s="5" t="s">
        <v>194</v>
      </c>
      <c r="P21" s="5"/>
      <c r="Q21" s="5"/>
      <c r="R21" s="5"/>
    </row>
    <row r="22" spans="1:18">
      <c r="A22" t="s">
        <v>195</v>
      </c>
      <c r="C22" s="9">
        <f>Expenses!C7</f>
        <v>0</v>
      </c>
      <c r="D22" s="9">
        <f>Expenses!D7</f>
        <v>0</v>
      </c>
      <c r="E22" s="9">
        <f>Expenses!E7</f>
        <v>0</v>
      </c>
      <c r="F22" s="9">
        <f>Expenses!F7</f>
        <v>0</v>
      </c>
      <c r="G22" s="9">
        <f>Expenses!G7</f>
        <v>0</v>
      </c>
      <c r="H22" s="9">
        <f>Expenses!H7</f>
        <v>0</v>
      </c>
      <c r="I22" s="9">
        <f>Expenses!I7</f>
        <v>0</v>
      </c>
      <c r="J22" s="9">
        <f>Expenses!J7</f>
        <v>0</v>
      </c>
      <c r="K22" s="9">
        <f>Expenses!K7</f>
        <v>0</v>
      </c>
      <c r="L22" s="9">
        <f>Expenses!L7</f>
        <v>0</v>
      </c>
      <c r="M22" s="9">
        <f>Expenses!M7</f>
        <v>0</v>
      </c>
      <c r="N22" s="9">
        <f>Expenses!N7</f>
        <v>0</v>
      </c>
      <c r="O22" s="9">
        <f>Expenses!O7</f>
        <v>0</v>
      </c>
    </row>
    <row r="23" spans="1:18">
      <c r="A23" t="s">
        <v>196</v>
      </c>
      <c r="C23" s="9">
        <f>C18</f>
        <v>0</v>
      </c>
      <c r="D23" s="9">
        <f>D18</f>
        <v>0</v>
      </c>
      <c r="E23" s="9">
        <f>E18</f>
        <v>0</v>
      </c>
      <c r="F23" s="9">
        <f>F18</f>
        <v>0</v>
      </c>
      <c r="G23" s="9">
        <f>G18</f>
        <v>0</v>
      </c>
      <c r="H23" s="9">
        <f>H18</f>
        <v>0</v>
      </c>
      <c r="I23" s="9">
        <f>I18</f>
        <v>0</v>
      </c>
      <c r="J23" s="9">
        <f>J18</f>
        <v>0</v>
      </c>
      <c r="K23" s="9">
        <f>K18</f>
        <v>0</v>
      </c>
      <c r="L23" s="9">
        <f>L18</f>
        <v>0</v>
      </c>
      <c r="M23" s="9">
        <f>M18</f>
        <v>0</v>
      </c>
      <c r="N23" s="9">
        <f>N18</f>
        <v>0</v>
      </c>
      <c r="O23" s="9">
        <f>O18</f>
        <v>0</v>
      </c>
    </row>
    <row r="24" spans="1:18">
      <c r="A24" t="s">
        <v>197</v>
      </c>
      <c r="C24" s="9">
        <f>Income!C14</f>
        <v>0</v>
      </c>
      <c r="D24" s="9">
        <f>Income!D14</f>
        <v>0</v>
      </c>
      <c r="E24" s="9">
        <f>Income!E14</f>
        <v>0</v>
      </c>
      <c r="F24" s="9">
        <f>Income!F14</f>
        <v>0</v>
      </c>
      <c r="G24" s="9">
        <f>Income!G14</f>
        <v>0</v>
      </c>
      <c r="H24" s="9">
        <f>Income!H14</f>
        <v>0</v>
      </c>
      <c r="I24" s="9">
        <f>Income!I14</f>
        <v>0</v>
      </c>
      <c r="J24" s="9">
        <f>Income!J14</f>
        <v>0</v>
      </c>
      <c r="K24" s="9">
        <f>Income!K14</f>
        <v>0</v>
      </c>
      <c r="L24" s="9">
        <f>Income!L14</f>
        <v>0</v>
      </c>
      <c r="M24" s="9">
        <f>Income!M14</f>
        <v>0</v>
      </c>
      <c r="N24" s="9">
        <f>Income!N14</f>
        <v>0</v>
      </c>
      <c r="O24" s="9">
        <f>Income!O14</f>
        <v>0</v>
      </c>
    </row>
    <row r="25" spans="1:18">
      <c r="A25" s="16" t="s">
        <v>198</v>
      </c>
      <c r="C25" s="17" t="str">
        <f>IF(C24&gt;0,(C22+C23)/C24,"")</f>
        <v/>
      </c>
      <c r="D25" s="17" t="str">
        <f>IF(D24&gt;0,(D22+D23)/D24,"")</f>
        <v/>
      </c>
      <c r="E25" s="17" t="str">
        <f>IF(E24&gt;0,(E22+E23)/E24,"")</f>
        <v/>
      </c>
      <c r="F25" s="17" t="str">
        <f>IF(F24&gt;0,(F22+F23)/F24,"")</f>
        <v/>
      </c>
      <c r="G25" s="17" t="str">
        <f>IF(G24&gt;0,(G22+G23)/G24,"")</f>
        <v/>
      </c>
      <c r="H25" s="17" t="str">
        <f>IF(H24&gt;0,(H22+H23)/H24,"")</f>
        <v/>
      </c>
      <c r="I25" s="17" t="str">
        <f>IF(I24&gt;0,(I22+I23)/I24,"")</f>
        <v/>
      </c>
      <c r="J25" s="17" t="str">
        <f>IF(J24&gt;0,(J22+J23)/J24,"")</f>
        <v/>
      </c>
      <c r="K25" s="17" t="str">
        <f>IF(K24&gt;0,(K22+K23)/K24,"")</f>
        <v/>
      </c>
      <c r="L25" s="17" t="str">
        <f>IF(L24&gt;0,(L22+L23)/L24,"")</f>
        <v/>
      </c>
      <c r="M25" s="17" t="str">
        <f>IF(M24&gt;0,(M22+M23)/M24,"")</f>
        <v/>
      </c>
      <c r="N25" s="17" t="str">
        <f>IF(N24&gt;0,(N22+N23)/N24,"")</f>
        <v/>
      </c>
      <c r="O25" s="17" t="str">
        <f>IF(O24&gt;0,(O22+O23)/O24,"")</f>
        <v/>
      </c>
    </row>
    <row r="26" spans="1:18">
      <c r="A26" s="3" t="s">
        <v>199</v>
      </c>
    </row>
    <row r="27" spans="1:18">
      <c r="A27" s="3" t="s">
        <v>200</v>
      </c>
    </row>
  </sheetData>
  <conditionalFormatting sqref="C25:O25">
    <cfRule type="expression" dxfId="11" priority="1">
      <formula>AND(ISNUMBER(C25),C25&gt;0.43)</formula>
    </cfRule>
    <cfRule type="expression" dxfId="10" priority="2">
      <formula>AND(ISNUMBER(C25),C25&lt;=0.36)</formula>
    </cfRule>
  </conditionalFormatting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6A34A"/>
  </sheetPr>
  <dimension ref="A1:P45"/>
  <sheetViews>
    <sheetView workbookViewId="0">
      <pane xSplit="2" ySplit="4" topLeftCell="C15" activePane="bottomRight" state="frozen"/>
      <selection pane="bottomRight"/>
      <selection pane="bottomLeft"/>
      <selection pane="topRight"/>
    </sheetView>
  </sheetViews>
  <sheetFormatPr defaultRowHeight="15"/>
  <cols>
    <col min="1" max="1" width="44" customWidth="1"/>
    <col min="2" max="2" width="11" customWidth="1"/>
    <col min="3" max="14" width="12" customWidth="1"/>
    <col min="15" max="16" width="14" customWidth="1"/>
  </cols>
  <sheetData>
    <row r="1" spans="1:16" ht="26.1" customHeight="1">
      <c r="A1" s="1" t="s">
        <v>201</v>
      </c>
    </row>
    <row r="2" spans="1:16">
      <c r="A2" s="3" t="s">
        <v>202</v>
      </c>
    </row>
    <row r="4" spans="1:16" ht="20.100000000000001" customHeight="1">
      <c r="A4" s="4" t="s">
        <v>2</v>
      </c>
      <c r="B4" s="5" t="s">
        <v>203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194</v>
      </c>
      <c r="P4" s="5" t="s">
        <v>49</v>
      </c>
    </row>
    <row r="5" spans="1:16">
      <c r="A5" s="6" t="s">
        <v>204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18" t="s">
        <v>205</v>
      </c>
      <c r="C6" s="9">
        <f>Income!C14</f>
        <v>0</v>
      </c>
      <c r="D6" s="9">
        <f>Income!D14</f>
        <v>0</v>
      </c>
      <c r="E6" s="9">
        <f>Income!E14</f>
        <v>0</v>
      </c>
      <c r="F6" s="9">
        <f>Income!F14</f>
        <v>0</v>
      </c>
      <c r="G6" s="9">
        <f>Income!G14</f>
        <v>0</v>
      </c>
      <c r="H6" s="9">
        <f>Income!H14</f>
        <v>0</v>
      </c>
      <c r="I6" s="9">
        <f>Income!I14</f>
        <v>0</v>
      </c>
      <c r="J6" s="9">
        <f>Income!J14</f>
        <v>0</v>
      </c>
      <c r="K6" s="9">
        <f>Income!K14</f>
        <v>0</v>
      </c>
      <c r="L6" s="9">
        <f>Income!L14</f>
        <v>0</v>
      </c>
      <c r="M6" s="9">
        <f>Income!M14</f>
        <v>0</v>
      </c>
      <c r="N6" s="9">
        <f>Income!N14</f>
        <v>0</v>
      </c>
      <c r="O6" s="9">
        <f>Income!O14</f>
        <v>0</v>
      </c>
      <c r="P6" s="9">
        <f>IF(O6="","",O6/MAX(1,$O$40))</f>
        <v>0</v>
      </c>
    </row>
    <row r="7" spans="1:16">
      <c r="A7" s="18" t="s">
        <v>206</v>
      </c>
      <c r="C7" s="9">
        <f>SUMIFS(Income!C$5:C$24,Income!$B$5:$B$24,"Tax")</f>
        <v>0</v>
      </c>
      <c r="D7" s="9">
        <f>SUMIFS(Income!D$5:D$24,Income!$B$5:$B$24,"Tax")</f>
        <v>0</v>
      </c>
      <c r="E7" s="9">
        <f>SUMIFS(Income!E$5:E$24,Income!$B$5:$B$24,"Tax")</f>
        <v>0</v>
      </c>
      <c r="F7" s="9">
        <f>SUMIFS(Income!F$5:F$24,Income!$B$5:$B$24,"Tax")</f>
        <v>0</v>
      </c>
      <c r="G7" s="9">
        <f>SUMIFS(Income!G$5:G$24,Income!$B$5:$B$24,"Tax")</f>
        <v>0</v>
      </c>
      <c r="H7" s="9">
        <f>SUMIFS(Income!H$5:H$24,Income!$B$5:$B$24,"Tax")</f>
        <v>0</v>
      </c>
      <c r="I7" s="9">
        <f>SUMIFS(Income!I$5:I$24,Income!$B$5:$B$24,"Tax")</f>
        <v>0</v>
      </c>
      <c r="J7" s="9">
        <f>SUMIFS(Income!J$5:J$24,Income!$B$5:$B$24,"Tax")</f>
        <v>0</v>
      </c>
      <c r="K7" s="9">
        <f>SUMIFS(Income!K$5:K$24,Income!$B$5:$B$24,"Tax")</f>
        <v>0</v>
      </c>
      <c r="L7" s="9">
        <f>SUMIFS(Income!L$5:L$24,Income!$B$5:$B$24,"Tax")</f>
        <v>0</v>
      </c>
      <c r="M7" s="9">
        <f>SUMIFS(Income!M$5:M$24,Income!$B$5:$B$24,"Tax")</f>
        <v>0</v>
      </c>
      <c r="N7" s="9">
        <f>SUMIFS(Income!N$5:N$24,Income!$B$5:$B$24,"Tax")</f>
        <v>0</v>
      </c>
      <c r="O7" s="9">
        <f>SUMIFS(Income!O$5:O$24,Income!$B$5:$B$24,"Tax")</f>
        <v>0</v>
      </c>
      <c r="P7" s="9">
        <f>IF(O7="","",O7/MAX(1,$O$40))</f>
        <v>0</v>
      </c>
    </row>
    <row r="8" spans="1:16">
      <c r="A8" s="19" t="s">
        <v>207</v>
      </c>
      <c r="C8" s="20">
        <f>C6-C7</f>
        <v>0</v>
      </c>
      <c r="D8" s="20">
        <f>D6-D7</f>
        <v>0</v>
      </c>
      <c r="E8" s="20">
        <f>E6-E7</f>
        <v>0</v>
      </c>
      <c r="F8" s="20">
        <f>F6-F7</f>
        <v>0</v>
      </c>
      <c r="G8" s="20">
        <f>G6-G7</f>
        <v>0</v>
      </c>
      <c r="H8" s="20">
        <f>H6-H7</f>
        <v>0</v>
      </c>
      <c r="I8" s="20">
        <f>I6-I7</f>
        <v>0</v>
      </c>
      <c r="J8" s="20">
        <f>J6-J7</f>
        <v>0</v>
      </c>
      <c r="K8" s="20">
        <f>K6-K7</f>
        <v>0</v>
      </c>
      <c r="L8" s="20">
        <f>L6-L7</f>
        <v>0</v>
      </c>
      <c r="M8" s="20">
        <f>M6-M7</f>
        <v>0</v>
      </c>
      <c r="N8" s="20">
        <f>N6-N7</f>
        <v>0</v>
      </c>
      <c r="O8" s="20">
        <f>O6-O7</f>
        <v>0</v>
      </c>
      <c r="P8" s="9">
        <f>IF(O8="","",O8/MAX(1,$O$40))</f>
        <v>0</v>
      </c>
    </row>
    <row r="10" spans="1:16">
      <c r="A10" s="6" t="s">
        <v>208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18" t="s">
        <v>209</v>
      </c>
      <c r="C11" s="9">
        <f>SUMIFS(Expenses!C$5:C$83,Expenses!$B$5:$B$83,"Needs")</f>
        <v>0</v>
      </c>
      <c r="D11" s="9">
        <f>SUMIFS(Expenses!D$5:D$83,Expenses!$B$5:$B$83,"Needs")</f>
        <v>0</v>
      </c>
      <c r="E11" s="9">
        <f>SUMIFS(Expenses!E$5:E$83,Expenses!$B$5:$B$83,"Needs")</f>
        <v>0</v>
      </c>
      <c r="F11" s="9">
        <f>SUMIFS(Expenses!F$5:F$83,Expenses!$B$5:$B$83,"Needs")</f>
        <v>0</v>
      </c>
      <c r="G11" s="9">
        <f>SUMIFS(Expenses!G$5:G$83,Expenses!$B$5:$B$83,"Needs")</f>
        <v>0</v>
      </c>
      <c r="H11" s="9">
        <f>SUMIFS(Expenses!H$5:H$83,Expenses!$B$5:$B$83,"Needs")</f>
        <v>0</v>
      </c>
      <c r="I11" s="9">
        <f>SUMIFS(Expenses!I$5:I$83,Expenses!$B$5:$B$83,"Needs")</f>
        <v>0</v>
      </c>
      <c r="J11" s="9">
        <f>SUMIFS(Expenses!J$5:J$83,Expenses!$B$5:$B$83,"Needs")</f>
        <v>0</v>
      </c>
      <c r="K11" s="9">
        <f>SUMIFS(Expenses!K$5:K$83,Expenses!$B$5:$B$83,"Needs")</f>
        <v>0</v>
      </c>
      <c r="L11" s="9">
        <f>SUMIFS(Expenses!L$5:L$83,Expenses!$B$5:$B$83,"Needs")</f>
        <v>0</v>
      </c>
      <c r="M11" s="9">
        <f>SUMIFS(Expenses!M$5:M$83,Expenses!$B$5:$B$83,"Needs")</f>
        <v>0</v>
      </c>
      <c r="N11" s="9">
        <f>SUMIFS(Expenses!N$5:N$83,Expenses!$B$5:$B$83,"Needs")</f>
        <v>0</v>
      </c>
      <c r="O11" s="9">
        <f>SUMIFS(Expenses!O$5:O$83,Expenses!$B$5:$B$83,"Needs")</f>
        <v>0</v>
      </c>
      <c r="P11" s="9">
        <f>IF(O11="","",O11/MAX(1,$O$40))</f>
        <v>0</v>
      </c>
    </row>
    <row r="12" spans="1:16">
      <c r="A12" s="18" t="s">
        <v>210</v>
      </c>
      <c r="C12" s="9">
        <f>SUMIFS(Income!C$5:C$24,Income!$B$5:$B$24,"Needs")</f>
        <v>0</v>
      </c>
      <c r="D12" s="9">
        <f>SUMIFS(Income!D$5:D$24,Income!$B$5:$B$24,"Needs")</f>
        <v>0</v>
      </c>
      <c r="E12" s="9">
        <f>SUMIFS(Income!E$5:E$24,Income!$B$5:$B$24,"Needs")</f>
        <v>0</v>
      </c>
      <c r="F12" s="9">
        <f>SUMIFS(Income!F$5:F$24,Income!$B$5:$B$24,"Needs")</f>
        <v>0</v>
      </c>
      <c r="G12" s="9">
        <f>SUMIFS(Income!G$5:G$24,Income!$B$5:$B$24,"Needs")</f>
        <v>0</v>
      </c>
      <c r="H12" s="9">
        <f>SUMIFS(Income!H$5:H$24,Income!$B$5:$B$24,"Needs")</f>
        <v>0</v>
      </c>
      <c r="I12" s="9">
        <f>SUMIFS(Income!I$5:I$24,Income!$B$5:$B$24,"Needs")</f>
        <v>0</v>
      </c>
      <c r="J12" s="9">
        <f>SUMIFS(Income!J$5:J$24,Income!$B$5:$B$24,"Needs")</f>
        <v>0</v>
      </c>
      <c r="K12" s="9">
        <f>SUMIFS(Income!K$5:K$24,Income!$B$5:$B$24,"Needs")</f>
        <v>0</v>
      </c>
      <c r="L12" s="9">
        <f>SUMIFS(Income!L$5:L$24,Income!$B$5:$B$24,"Needs")</f>
        <v>0</v>
      </c>
      <c r="M12" s="9">
        <f>SUMIFS(Income!M$5:M$24,Income!$B$5:$B$24,"Needs")</f>
        <v>0</v>
      </c>
      <c r="N12" s="9">
        <f>SUMIFS(Income!N$5:N$24,Income!$B$5:$B$24,"Needs")</f>
        <v>0</v>
      </c>
      <c r="O12" s="9">
        <f>SUMIFS(Income!O$5:O$24,Income!$B$5:$B$24,"Needs")</f>
        <v>0</v>
      </c>
      <c r="P12" s="9">
        <f>IF(O12="","",O12/MAX(1,$O$40))</f>
        <v>0</v>
      </c>
    </row>
    <row r="13" spans="1:16">
      <c r="A13" s="18" t="s">
        <v>211</v>
      </c>
      <c r="C13" s="9">
        <f>MIN(Debt!C18,Debt!$B$18)</f>
        <v>0</v>
      </c>
      <c r="D13" s="9">
        <f>MIN(Debt!D18,Debt!$B$18)</f>
        <v>0</v>
      </c>
      <c r="E13" s="9">
        <f>MIN(Debt!E18,Debt!$B$18)</f>
        <v>0</v>
      </c>
      <c r="F13" s="9">
        <f>MIN(Debt!F18,Debt!$B$18)</f>
        <v>0</v>
      </c>
      <c r="G13" s="9">
        <f>MIN(Debt!G18,Debt!$B$18)</f>
        <v>0</v>
      </c>
      <c r="H13" s="9">
        <f>MIN(Debt!H18,Debt!$B$18)</f>
        <v>0</v>
      </c>
      <c r="I13" s="9">
        <f>MIN(Debt!I18,Debt!$B$18)</f>
        <v>0</v>
      </c>
      <c r="J13" s="9">
        <f>MIN(Debt!J18,Debt!$B$18)</f>
        <v>0</v>
      </c>
      <c r="K13" s="9">
        <f>MIN(Debt!K18,Debt!$B$18)</f>
        <v>0</v>
      </c>
      <c r="L13" s="9">
        <f>MIN(Debt!L18,Debt!$B$18)</f>
        <v>0</v>
      </c>
      <c r="M13" s="9">
        <f>MIN(Debt!M18,Debt!$B$18)</f>
        <v>0</v>
      </c>
      <c r="N13" s="9">
        <f>MIN(Debt!N18,Debt!$B$18)</f>
        <v>0</v>
      </c>
      <c r="O13" s="9">
        <f>SUM(C13:N13)</f>
        <v>0</v>
      </c>
      <c r="P13" s="9">
        <f>IF(O13="","",O13/MAX(1,$O$40))</f>
        <v>0</v>
      </c>
    </row>
    <row r="14" spans="1:16">
      <c r="A14" s="19" t="s">
        <v>212</v>
      </c>
      <c r="C14" s="20">
        <f>C11+C12+C13+SUMIFS(Savings!C$5:C$18,Savings!$B$5:$B$18,"Needs")</f>
        <v>0</v>
      </c>
      <c r="D14" s="20">
        <f>D11+D12+D13+SUMIFS(Savings!D$5:D$18,Savings!$B$5:$B$18,"Needs")</f>
        <v>0</v>
      </c>
      <c r="E14" s="20">
        <f>E11+E12+E13+SUMIFS(Savings!E$5:E$18,Savings!$B$5:$B$18,"Needs")</f>
        <v>0</v>
      </c>
      <c r="F14" s="20">
        <f>F11+F12+F13+SUMIFS(Savings!F$5:F$18,Savings!$B$5:$B$18,"Needs")</f>
        <v>0</v>
      </c>
      <c r="G14" s="20">
        <f>G11+G12+G13+SUMIFS(Savings!G$5:G$18,Savings!$B$5:$B$18,"Needs")</f>
        <v>0</v>
      </c>
      <c r="H14" s="20">
        <f>H11+H12+H13+SUMIFS(Savings!H$5:H$18,Savings!$B$5:$B$18,"Needs")</f>
        <v>0</v>
      </c>
      <c r="I14" s="20">
        <f>I11+I12+I13+SUMIFS(Savings!I$5:I$18,Savings!$B$5:$B$18,"Needs")</f>
        <v>0</v>
      </c>
      <c r="J14" s="20">
        <f>J11+J12+J13+SUMIFS(Savings!J$5:J$18,Savings!$B$5:$B$18,"Needs")</f>
        <v>0</v>
      </c>
      <c r="K14" s="20">
        <f>K11+K12+K13+SUMIFS(Savings!K$5:K$18,Savings!$B$5:$B$18,"Needs")</f>
        <v>0</v>
      </c>
      <c r="L14" s="20">
        <f>L11+L12+L13+SUMIFS(Savings!L$5:L$18,Savings!$B$5:$B$18,"Needs")</f>
        <v>0</v>
      </c>
      <c r="M14" s="20">
        <f>M11+M12+M13+SUMIFS(Savings!M$5:M$18,Savings!$B$5:$B$18,"Needs")</f>
        <v>0</v>
      </c>
      <c r="N14" s="20">
        <f>N11+N12+N13+SUMIFS(Savings!N$5:N$18,Savings!$B$5:$B$18,"Needs")</f>
        <v>0</v>
      </c>
      <c r="O14" s="20">
        <f>O11+O12+O13+SUMIFS(Savings!O$5:O$18,Savings!$B$5:$B$18,"Needs")</f>
        <v>0</v>
      </c>
      <c r="P14" s="9">
        <f>IF(O14="","",O14/MAX(1,$O$40))</f>
        <v>0</v>
      </c>
    </row>
    <row r="16" spans="1:16">
      <c r="A16" s="6" t="s">
        <v>213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18" t="s">
        <v>214</v>
      </c>
      <c r="C17" s="9">
        <f>SUMIFS(Expenses!C$5:C$83,Expenses!$B$5:$B$83,"Wants")</f>
        <v>0</v>
      </c>
      <c r="D17" s="9">
        <f>SUMIFS(Expenses!D$5:D$83,Expenses!$B$5:$B$83,"Wants")</f>
        <v>0</v>
      </c>
      <c r="E17" s="9">
        <f>SUMIFS(Expenses!E$5:E$83,Expenses!$B$5:$B$83,"Wants")</f>
        <v>0</v>
      </c>
      <c r="F17" s="9">
        <f>SUMIFS(Expenses!F$5:F$83,Expenses!$B$5:$B$83,"Wants")</f>
        <v>0</v>
      </c>
      <c r="G17" s="9">
        <f>SUMIFS(Expenses!G$5:G$83,Expenses!$B$5:$B$83,"Wants")</f>
        <v>0</v>
      </c>
      <c r="H17" s="9">
        <f>SUMIFS(Expenses!H$5:H$83,Expenses!$B$5:$B$83,"Wants")</f>
        <v>0</v>
      </c>
      <c r="I17" s="9">
        <f>SUMIFS(Expenses!I$5:I$83,Expenses!$B$5:$B$83,"Wants")</f>
        <v>0</v>
      </c>
      <c r="J17" s="9">
        <f>SUMIFS(Expenses!J$5:J$83,Expenses!$B$5:$B$83,"Wants")</f>
        <v>0</v>
      </c>
      <c r="K17" s="9">
        <f>SUMIFS(Expenses!K$5:K$83,Expenses!$B$5:$B$83,"Wants")</f>
        <v>0</v>
      </c>
      <c r="L17" s="9">
        <f>SUMIFS(Expenses!L$5:L$83,Expenses!$B$5:$B$83,"Wants")</f>
        <v>0</v>
      </c>
      <c r="M17" s="9">
        <f>SUMIFS(Expenses!M$5:M$83,Expenses!$B$5:$B$83,"Wants")</f>
        <v>0</v>
      </c>
      <c r="N17" s="9">
        <f>SUMIFS(Expenses!N$5:N$83,Expenses!$B$5:$B$83,"Wants")</f>
        <v>0</v>
      </c>
      <c r="O17" s="9">
        <f>SUMIFS(Expenses!O$5:O$83,Expenses!$B$5:$B$83,"Wants")</f>
        <v>0</v>
      </c>
      <c r="P17" s="9">
        <f>IF(O17="","",O17/MAX(1,$O$40))</f>
        <v>0</v>
      </c>
    </row>
    <row r="18" spans="1:16">
      <c r="A18" s="19" t="s">
        <v>215</v>
      </c>
      <c r="C18" s="20">
        <f>C17+SUMIFS(Income!C$5:C$24,Income!$B$5:$B$24,"Wants")+SUMIFS(Savings!C$5:C$18,Savings!$B$5:$B$18,"Wants")</f>
        <v>0</v>
      </c>
      <c r="D18" s="20">
        <f>D17+SUMIFS(Income!D$5:D$24,Income!$B$5:$B$24,"Wants")+SUMIFS(Savings!D$5:D$18,Savings!$B$5:$B$18,"Wants")</f>
        <v>0</v>
      </c>
      <c r="E18" s="20">
        <f>E17+SUMIFS(Income!E$5:E$24,Income!$B$5:$B$24,"Wants")+SUMIFS(Savings!E$5:E$18,Savings!$B$5:$B$18,"Wants")</f>
        <v>0</v>
      </c>
      <c r="F18" s="20">
        <f>F17+SUMIFS(Income!F$5:F$24,Income!$B$5:$B$24,"Wants")+SUMIFS(Savings!F$5:F$18,Savings!$B$5:$B$18,"Wants")</f>
        <v>0</v>
      </c>
      <c r="G18" s="20">
        <f>G17+SUMIFS(Income!G$5:G$24,Income!$B$5:$B$24,"Wants")+SUMIFS(Savings!G$5:G$18,Savings!$B$5:$B$18,"Wants")</f>
        <v>0</v>
      </c>
      <c r="H18" s="20">
        <f>H17+SUMIFS(Income!H$5:H$24,Income!$B$5:$B$24,"Wants")+SUMIFS(Savings!H$5:H$18,Savings!$B$5:$B$18,"Wants")</f>
        <v>0</v>
      </c>
      <c r="I18" s="20">
        <f>I17+SUMIFS(Income!I$5:I$24,Income!$B$5:$B$24,"Wants")+SUMIFS(Savings!I$5:I$18,Savings!$B$5:$B$18,"Wants")</f>
        <v>0</v>
      </c>
      <c r="J18" s="20">
        <f>J17+SUMIFS(Income!J$5:J$24,Income!$B$5:$B$24,"Wants")+SUMIFS(Savings!J$5:J$18,Savings!$B$5:$B$18,"Wants")</f>
        <v>0</v>
      </c>
      <c r="K18" s="20">
        <f>K17+SUMIFS(Income!K$5:K$24,Income!$B$5:$B$24,"Wants")+SUMIFS(Savings!K$5:K$18,Savings!$B$5:$B$18,"Wants")</f>
        <v>0</v>
      </c>
      <c r="L18" s="20">
        <f>L17+SUMIFS(Income!L$5:L$24,Income!$B$5:$B$24,"Wants")+SUMIFS(Savings!L$5:L$18,Savings!$B$5:$B$18,"Wants")</f>
        <v>0</v>
      </c>
      <c r="M18" s="20">
        <f>M17+SUMIFS(Income!M$5:M$24,Income!$B$5:$B$24,"Wants")+SUMIFS(Savings!M$5:M$18,Savings!$B$5:$B$18,"Wants")</f>
        <v>0</v>
      </c>
      <c r="N18" s="20">
        <f>N17+SUMIFS(Income!N$5:N$24,Income!$B$5:$B$24,"Wants")+SUMIFS(Savings!N$5:N$18,Savings!$B$5:$B$18,"Wants")</f>
        <v>0</v>
      </c>
      <c r="O18" s="20">
        <f>O17+SUMIFS(Income!O$5:O$24,Income!$B$5:$B$24,"Wants")+SUMIFS(Savings!O$5:O$18,Savings!$B$5:$B$18,"Wants")</f>
        <v>0</v>
      </c>
      <c r="P18" s="9">
        <f>IF(O18="","",O18/MAX(1,$O$40))</f>
        <v>0</v>
      </c>
    </row>
    <row r="20" spans="1:16">
      <c r="A20" s="6" t="s">
        <v>216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18" t="s">
        <v>217</v>
      </c>
      <c r="C21" s="9">
        <f>SUMIFS(Savings!C$5:C$18,Savings!$B$5:$B$18,"Savings")</f>
        <v>0</v>
      </c>
      <c r="D21" s="9">
        <f>SUMIFS(Savings!D$5:D$18,Savings!$B$5:$B$18,"Savings")</f>
        <v>0</v>
      </c>
      <c r="E21" s="9">
        <f>SUMIFS(Savings!E$5:E$18,Savings!$B$5:$B$18,"Savings")</f>
        <v>0</v>
      </c>
      <c r="F21" s="9">
        <f>SUMIFS(Savings!F$5:F$18,Savings!$B$5:$B$18,"Savings")</f>
        <v>0</v>
      </c>
      <c r="G21" s="9">
        <f>SUMIFS(Savings!G$5:G$18,Savings!$B$5:$B$18,"Savings")</f>
        <v>0</v>
      </c>
      <c r="H21" s="9">
        <f>SUMIFS(Savings!H$5:H$18,Savings!$B$5:$B$18,"Savings")</f>
        <v>0</v>
      </c>
      <c r="I21" s="9">
        <f>SUMIFS(Savings!I$5:I$18,Savings!$B$5:$B$18,"Savings")</f>
        <v>0</v>
      </c>
      <c r="J21" s="9">
        <f>SUMIFS(Savings!J$5:J$18,Savings!$B$5:$B$18,"Savings")</f>
        <v>0</v>
      </c>
      <c r="K21" s="9">
        <f>SUMIFS(Savings!K$5:K$18,Savings!$B$5:$B$18,"Savings")</f>
        <v>0</v>
      </c>
      <c r="L21" s="9">
        <f>SUMIFS(Savings!L$5:L$18,Savings!$B$5:$B$18,"Savings")</f>
        <v>0</v>
      </c>
      <c r="M21" s="9">
        <f>SUMIFS(Savings!M$5:M$18,Savings!$B$5:$B$18,"Savings")</f>
        <v>0</v>
      </c>
      <c r="N21" s="9">
        <f>SUMIFS(Savings!N$5:N$18,Savings!$B$5:$B$18,"Savings")</f>
        <v>0</v>
      </c>
      <c r="O21" s="9">
        <f>SUMIFS(Savings!O$5:O$18,Savings!$B$5:$B$18,"Savings")</f>
        <v>0</v>
      </c>
      <c r="P21" s="9">
        <f>IF(O21="","",O21/MAX(1,$O$40))</f>
        <v>0</v>
      </c>
    </row>
    <row r="22" spans="1:16">
      <c r="A22" s="18" t="s">
        <v>218</v>
      </c>
      <c r="C22" s="9">
        <f>SUMIFS(Income!C$5:C$24,Income!$B$5:$B$24,"Savings")</f>
        <v>0</v>
      </c>
      <c r="D22" s="9">
        <f>SUMIFS(Income!D$5:D$24,Income!$B$5:$B$24,"Savings")</f>
        <v>0</v>
      </c>
      <c r="E22" s="9">
        <f>SUMIFS(Income!E$5:E$24,Income!$B$5:$B$24,"Savings")</f>
        <v>0</v>
      </c>
      <c r="F22" s="9">
        <f>SUMIFS(Income!F$5:F$24,Income!$B$5:$B$24,"Savings")</f>
        <v>0</v>
      </c>
      <c r="G22" s="9">
        <f>SUMIFS(Income!G$5:G$24,Income!$B$5:$B$24,"Savings")</f>
        <v>0</v>
      </c>
      <c r="H22" s="9">
        <f>SUMIFS(Income!H$5:H$24,Income!$B$5:$B$24,"Savings")</f>
        <v>0</v>
      </c>
      <c r="I22" s="9">
        <f>SUMIFS(Income!I$5:I$24,Income!$B$5:$B$24,"Savings")</f>
        <v>0</v>
      </c>
      <c r="J22" s="9">
        <f>SUMIFS(Income!J$5:J$24,Income!$B$5:$B$24,"Savings")</f>
        <v>0</v>
      </c>
      <c r="K22" s="9">
        <f>SUMIFS(Income!K$5:K$24,Income!$B$5:$B$24,"Savings")</f>
        <v>0</v>
      </c>
      <c r="L22" s="9">
        <f>SUMIFS(Income!L$5:L$24,Income!$B$5:$B$24,"Savings")</f>
        <v>0</v>
      </c>
      <c r="M22" s="9">
        <f>SUMIFS(Income!M$5:M$24,Income!$B$5:$B$24,"Savings")</f>
        <v>0</v>
      </c>
      <c r="N22" s="9">
        <f>SUMIFS(Income!N$5:N$24,Income!$B$5:$B$24,"Savings")</f>
        <v>0</v>
      </c>
      <c r="O22" s="9">
        <f>SUMIFS(Income!O$5:O$24,Income!$B$5:$B$24,"Savings")</f>
        <v>0</v>
      </c>
      <c r="P22" s="9">
        <f>IF(O22="","",O22/MAX(1,$O$40))</f>
        <v>0</v>
      </c>
    </row>
    <row r="23" spans="1:16">
      <c r="A23" s="18" t="s">
        <v>219</v>
      </c>
      <c r="C23" s="9">
        <f>Debt!C18-C13</f>
        <v>0</v>
      </c>
      <c r="D23" s="9">
        <f>Debt!D18-D13</f>
        <v>0</v>
      </c>
      <c r="E23" s="9">
        <f>Debt!E18-E13</f>
        <v>0</v>
      </c>
      <c r="F23" s="9">
        <f>Debt!F18-F13</f>
        <v>0</v>
      </c>
      <c r="G23" s="9">
        <f>Debt!G18-G13</f>
        <v>0</v>
      </c>
      <c r="H23" s="9">
        <f>Debt!H18-H13</f>
        <v>0</v>
      </c>
      <c r="I23" s="9">
        <f>Debt!I18-I13</f>
        <v>0</v>
      </c>
      <c r="J23" s="9">
        <f>Debt!J18-J13</f>
        <v>0</v>
      </c>
      <c r="K23" s="9">
        <f>Debt!K18-K13</f>
        <v>0</v>
      </c>
      <c r="L23" s="9">
        <f>Debt!L18-L13</f>
        <v>0</v>
      </c>
      <c r="M23" s="9">
        <f>Debt!M18-M13</f>
        <v>0</v>
      </c>
      <c r="N23" s="9">
        <f>Debt!N18-N13</f>
        <v>0</v>
      </c>
      <c r="O23" s="9">
        <f>SUM(C23:N23)</f>
        <v>0</v>
      </c>
      <c r="P23" s="9">
        <f>IF(O23="","",O23/MAX(1,$O$40))</f>
        <v>0</v>
      </c>
    </row>
    <row r="24" spans="1:16">
      <c r="A24" s="19" t="s">
        <v>167</v>
      </c>
      <c r="C24" s="20">
        <f>C21+C22+C23+SUMIFS(Expenses!C$5:C$83,Expenses!$B$5:$B$83,"Savings")</f>
        <v>0</v>
      </c>
      <c r="D24" s="20">
        <f>D21+D22+D23+SUMIFS(Expenses!D$5:D$83,Expenses!$B$5:$B$83,"Savings")</f>
        <v>0</v>
      </c>
      <c r="E24" s="20">
        <f>E21+E22+E23+SUMIFS(Expenses!E$5:E$83,Expenses!$B$5:$B$83,"Savings")</f>
        <v>0</v>
      </c>
      <c r="F24" s="20">
        <f>F21+F22+F23+SUMIFS(Expenses!F$5:F$83,Expenses!$B$5:$B$83,"Savings")</f>
        <v>0</v>
      </c>
      <c r="G24" s="20">
        <f>G21+G22+G23+SUMIFS(Expenses!G$5:G$83,Expenses!$B$5:$B$83,"Savings")</f>
        <v>0</v>
      </c>
      <c r="H24" s="20">
        <f>H21+H22+H23+SUMIFS(Expenses!H$5:H$83,Expenses!$B$5:$B$83,"Savings")</f>
        <v>0</v>
      </c>
      <c r="I24" s="20">
        <f>I21+I22+I23+SUMIFS(Expenses!I$5:I$83,Expenses!$B$5:$B$83,"Savings")</f>
        <v>0</v>
      </c>
      <c r="J24" s="20">
        <f>J21+J22+J23+SUMIFS(Expenses!J$5:J$83,Expenses!$B$5:$B$83,"Savings")</f>
        <v>0</v>
      </c>
      <c r="K24" s="20">
        <f>K21+K22+K23+SUMIFS(Expenses!K$5:K$83,Expenses!$B$5:$B$83,"Savings")</f>
        <v>0</v>
      </c>
      <c r="L24" s="20">
        <f>L21+L22+L23+SUMIFS(Expenses!L$5:L$83,Expenses!$B$5:$B$83,"Savings")</f>
        <v>0</v>
      </c>
      <c r="M24" s="20">
        <f>M21+M22+M23+SUMIFS(Expenses!M$5:M$83,Expenses!$B$5:$B$83,"Savings")</f>
        <v>0</v>
      </c>
      <c r="N24" s="20">
        <f>N21+N22+N23+SUMIFS(Expenses!N$5:N$83,Expenses!$B$5:$B$83,"Savings")</f>
        <v>0</v>
      </c>
      <c r="O24" s="20">
        <f>O21+O22+O23+SUMIFS(Expenses!O$5:O$83,Expenses!$B$5:$B$83,"Savings")</f>
        <v>0</v>
      </c>
      <c r="P24" s="9">
        <f>IF(O24="","",O24/MAX(1,$O$40))</f>
        <v>0</v>
      </c>
    </row>
    <row r="26" spans="1:16">
      <c r="A26" s="16" t="s">
        <v>220</v>
      </c>
      <c r="B26" s="7"/>
      <c r="C26" s="21">
        <f>C8-C14-C18-C24</f>
        <v>0</v>
      </c>
      <c r="D26" s="21">
        <f>D8-D14-D18-D24</f>
        <v>0</v>
      </c>
      <c r="E26" s="21">
        <f>E8-E14-E18-E24</f>
        <v>0</v>
      </c>
      <c r="F26" s="21">
        <f>F8-F14-F18-F24</f>
        <v>0</v>
      </c>
      <c r="G26" s="21">
        <f>G8-G14-G18-G24</f>
        <v>0</v>
      </c>
      <c r="H26" s="21">
        <f>H8-H14-H18-H24</f>
        <v>0</v>
      </c>
      <c r="I26" s="21">
        <f>I8-I14-I18-I24</f>
        <v>0</v>
      </c>
      <c r="J26" s="21">
        <f>J8-J14-J18-J24</f>
        <v>0</v>
      </c>
      <c r="K26" s="21">
        <f>K8-K14-K18-K24</f>
        <v>0</v>
      </c>
      <c r="L26" s="21">
        <f>L8-L14-L18-L24</f>
        <v>0</v>
      </c>
      <c r="M26" s="21">
        <f>M8-M14-M18-M24</f>
        <v>0</v>
      </c>
      <c r="N26" s="21">
        <f>N8-N14-N18-N24</f>
        <v>0</v>
      </c>
      <c r="O26" s="21">
        <f>O8-O14-O18-O24</f>
        <v>0</v>
      </c>
      <c r="P26" s="22">
        <f>IF(O26="","",O26/MAX(1,$O$40))</f>
        <v>0</v>
      </c>
    </row>
    <row r="28" spans="1:16" ht="20.100000000000001" customHeight="1">
      <c r="A28" s="4" t="s">
        <v>221</v>
      </c>
      <c r="B28" s="5" t="s">
        <v>203</v>
      </c>
      <c r="C28" s="5" t="s">
        <v>36</v>
      </c>
      <c r="D28" s="5" t="s">
        <v>37</v>
      </c>
      <c r="E28" s="5" t="s">
        <v>38</v>
      </c>
      <c r="F28" s="5" t="s">
        <v>39</v>
      </c>
      <c r="G28" s="5" t="s">
        <v>40</v>
      </c>
      <c r="H28" s="5" t="s">
        <v>41</v>
      </c>
      <c r="I28" s="5" t="s">
        <v>42</v>
      </c>
      <c r="J28" s="5" t="s">
        <v>43</v>
      </c>
      <c r="K28" s="5" t="s">
        <v>44</v>
      </c>
      <c r="L28" s="5" t="s">
        <v>45</v>
      </c>
      <c r="M28" s="5" t="s">
        <v>46</v>
      </c>
      <c r="N28" s="5" t="s">
        <v>47</v>
      </c>
      <c r="O28" s="5" t="s">
        <v>194</v>
      </c>
      <c r="P28" s="5" t="s">
        <v>2</v>
      </c>
    </row>
    <row r="29" spans="1:16">
      <c r="A29" t="s">
        <v>222</v>
      </c>
      <c r="B29" s="23">
        <v>0.5</v>
      </c>
      <c r="C29" s="24" t="str">
        <f>IF(C8&gt;0,C14/C8,"")</f>
        <v/>
      </c>
      <c r="D29" s="24" t="str">
        <f>IF(D8&gt;0,D14/D8,"")</f>
        <v/>
      </c>
      <c r="E29" s="24" t="str">
        <f>IF(E8&gt;0,E14/E8,"")</f>
        <v/>
      </c>
      <c r="F29" s="24" t="str">
        <f>IF(F8&gt;0,F14/F8,"")</f>
        <v/>
      </c>
      <c r="G29" s="24" t="str">
        <f>IF(G8&gt;0,G14/G8,"")</f>
        <v/>
      </c>
      <c r="H29" s="24" t="str">
        <f>IF(H8&gt;0,H14/H8,"")</f>
        <v/>
      </c>
      <c r="I29" s="24" t="str">
        <f>IF(I8&gt;0,I14/I8,"")</f>
        <v/>
      </c>
      <c r="J29" s="24" t="str">
        <f>IF(J8&gt;0,J14/J8,"")</f>
        <v/>
      </c>
      <c r="K29" s="24" t="str">
        <f>IF(K8&gt;0,K14/K8,"")</f>
        <v/>
      </c>
      <c r="L29" s="24" t="str">
        <f>IF(L8&gt;0,L14/L8,"")</f>
        <v/>
      </c>
      <c r="M29" s="24" t="str">
        <f>IF(M8&gt;0,M14/M8,"")</f>
        <v/>
      </c>
      <c r="N29" s="24" t="str">
        <f>IF(N8&gt;0,N14/N8,"")</f>
        <v/>
      </c>
      <c r="O29" s="24" t="str">
        <f>IF(O8&gt;0,O14/O8,"")</f>
        <v/>
      </c>
    </row>
    <row r="30" spans="1:16">
      <c r="A30" t="s">
        <v>223</v>
      </c>
      <c r="B30" s="23">
        <v>0.3</v>
      </c>
      <c r="C30" s="24" t="str">
        <f>IF(C8&gt;0,C18/C8,"")</f>
        <v/>
      </c>
      <c r="D30" s="24" t="str">
        <f>IF(D8&gt;0,D18/D8,"")</f>
        <v/>
      </c>
      <c r="E30" s="24" t="str">
        <f>IF(E8&gt;0,E18/E8,"")</f>
        <v/>
      </c>
      <c r="F30" s="24" t="str">
        <f>IF(F8&gt;0,F18/F8,"")</f>
        <v/>
      </c>
      <c r="G30" s="24" t="str">
        <f>IF(G8&gt;0,G18/G8,"")</f>
        <v/>
      </c>
      <c r="H30" s="24" t="str">
        <f>IF(H8&gt;0,H18/H8,"")</f>
        <v/>
      </c>
      <c r="I30" s="24" t="str">
        <f>IF(I8&gt;0,I18/I8,"")</f>
        <v/>
      </c>
      <c r="J30" s="24" t="str">
        <f>IF(J8&gt;0,J18/J8,"")</f>
        <v/>
      </c>
      <c r="K30" s="24" t="str">
        <f>IF(K8&gt;0,K18/K8,"")</f>
        <v/>
      </c>
      <c r="L30" s="24" t="str">
        <f>IF(L8&gt;0,L18/L8,"")</f>
        <v/>
      </c>
      <c r="M30" s="24" t="str">
        <f>IF(M8&gt;0,M18/M8,"")</f>
        <v/>
      </c>
      <c r="N30" s="24" t="str">
        <f>IF(N8&gt;0,N18/N8,"")</f>
        <v/>
      </c>
      <c r="O30" s="24" t="str">
        <f>IF(O8&gt;0,O18/O8,"")</f>
        <v/>
      </c>
    </row>
    <row r="31" spans="1:16">
      <c r="A31" t="s">
        <v>224</v>
      </c>
      <c r="B31" s="23">
        <v>0.2</v>
      </c>
      <c r="C31" s="24" t="str">
        <f>IF(C8&gt;0,C24/C8,"")</f>
        <v/>
      </c>
      <c r="D31" s="24" t="str">
        <f>IF(D8&gt;0,D24/D8,"")</f>
        <v/>
      </c>
      <c r="E31" s="24" t="str">
        <f>IF(E8&gt;0,E24/E8,"")</f>
        <v/>
      </c>
      <c r="F31" s="24" t="str">
        <f>IF(F8&gt;0,F24/F8,"")</f>
        <v/>
      </c>
      <c r="G31" s="24" t="str">
        <f>IF(G8&gt;0,G24/G8,"")</f>
        <v/>
      </c>
      <c r="H31" s="24" t="str">
        <f>IF(H8&gt;0,H24/H8,"")</f>
        <v/>
      </c>
      <c r="I31" s="24" t="str">
        <f>IF(I8&gt;0,I24/I8,"")</f>
        <v/>
      </c>
      <c r="J31" s="24" t="str">
        <f>IF(J8&gt;0,J24/J8,"")</f>
        <v/>
      </c>
      <c r="K31" s="24" t="str">
        <f>IF(K8&gt;0,K24/K8,"")</f>
        <v/>
      </c>
      <c r="L31" s="24" t="str">
        <f>IF(L8&gt;0,L24/L8,"")</f>
        <v/>
      </c>
      <c r="M31" s="24" t="str">
        <f>IF(M8&gt;0,M24/M8,"")</f>
        <v/>
      </c>
      <c r="N31" s="24" t="str">
        <f>IF(N8&gt;0,N24/N8,"")</f>
        <v/>
      </c>
      <c r="O31" s="24" t="str">
        <f>IF(O8&gt;0,O24/O8,"")</f>
        <v/>
      </c>
    </row>
    <row r="32" spans="1:16">
      <c r="A32" s="14" t="s">
        <v>225</v>
      </c>
      <c r="C32" s="24" t="str">
        <f>IF(C8&gt;0,C26/C8,"")</f>
        <v/>
      </c>
      <c r="D32" s="24" t="str">
        <f>IF(D8&gt;0,D26/D8,"")</f>
        <v/>
      </c>
      <c r="E32" s="24" t="str">
        <f>IF(E8&gt;0,E26/E8,"")</f>
        <v/>
      </c>
      <c r="F32" s="24" t="str">
        <f>IF(F8&gt;0,F26/F8,"")</f>
        <v/>
      </c>
      <c r="G32" s="24" t="str">
        <f>IF(G8&gt;0,G26/G8,"")</f>
        <v/>
      </c>
      <c r="H32" s="24" t="str">
        <f>IF(H8&gt;0,H26/H8,"")</f>
        <v/>
      </c>
      <c r="I32" s="24" t="str">
        <f>IF(I8&gt;0,I26/I8,"")</f>
        <v/>
      </c>
      <c r="J32" s="24" t="str">
        <f>IF(J8&gt;0,J26/J8,"")</f>
        <v/>
      </c>
      <c r="K32" s="24" t="str">
        <f>IF(K8&gt;0,K26/K8,"")</f>
        <v/>
      </c>
      <c r="L32" s="24" t="str">
        <f>IF(L8&gt;0,L26/L8,"")</f>
        <v/>
      </c>
      <c r="M32" s="24" t="str">
        <f>IF(M8&gt;0,M26/M8,"")</f>
        <v/>
      </c>
      <c r="N32" s="24" t="str">
        <f>IF(N8&gt;0,N26/N8,"")</f>
        <v/>
      </c>
      <c r="O32" s="24" t="str">
        <f>IF(O8&gt;0,O26/O8,"")</f>
        <v/>
      </c>
    </row>
    <row r="33" spans="1:16" ht="30" customHeight="1">
      <c r="A33" s="19" t="s">
        <v>226</v>
      </c>
      <c r="C33" s="25" t="str">
        <f>IF(C29="","",IF(AND(C29&lt;=0.5,C30&lt;=0.3,C31&gt;=0.2),"On track",TRIM(IF(C29&gt;0.5,"Needs high ","")&amp;IF(C30&gt;0.3,"Wants high ","")&amp;IF(C31&lt;0.2,"Save more",""))))</f>
        <v/>
      </c>
      <c r="D33" s="25" t="str">
        <f>IF(D29="","",IF(AND(D29&lt;=0.5,D30&lt;=0.3,D31&gt;=0.2),"On track",TRIM(IF(D29&gt;0.5,"Needs high ","")&amp;IF(D30&gt;0.3,"Wants high ","")&amp;IF(D31&lt;0.2,"Save more",""))))</f>
        <v/>
      </c>
      <c r="E33" s="25" t="str">
        <f>IF(E29="","",IF(AND(E29&lt;=0.5,E30&lt;=0.3,E31&gt;=0.2),"On track",TRIM(IF(E29&gt;0.5,"Needs high ","")&amp;IF(E30&gt;0.3,"Wants high ","")&amp;IF(E31&lt;0.2,"Save more",""))))</f>
        <v/>
      </c>
      <c r="F33" s="25" t="str">
        <f>IF(F29="","",IF(AND(F29&lt;=0.5,F30&lt;=0.3,F31&gt;=0.2),"On track",TRIM(IF(F29&gt;0.5,"Needs high ","")&amp;IF(F30&gt;0.3,"Wants high ","")&amp;IF(F31&lt;0.2,"Save more",""))))</f>
        <v/>
      </c>
      <c r="G33" s="25" t="str">
        <f>IF(G29="","",IF(AND(G29&lt;=0.5,G30&lt;=0.3,G31&gt;=0.2),"On track",TRIM(IF(G29&gt;0.5,"Needs high ","")&amp;IF(G30&gt;0.3,"Wants high ","")&amp;IF(G31&lt;0.2,"Save more",""))))</f>
        <v/>
      </c>
      <c r="H33" s="25" t="str">
        <f>IF(H29="","",IF(AND(H29&lt;=0.5,H30&lt;=0.3,H31&gt;=0.2),"On track",TRIM(IF(H29&gt;0.5,"Needs high ","")&amp;IF(H30&gt;0.3,"Wants high ","")&amp;IF(H31&lt;0.2,"Save more",""))))</f>
        <v/>
      </c>
      <c r="I33" s="25" t="str">
        <f>IF(I29="","",IF(AND(I29&lt;=0.5,I30&lt;=0.3,I31&gt;=0.2),"On track",TRIM(IF(I29&gt;0.5,"Needs high ","")&amp;IF(I30&gt;0.3,"Wants high ","")&amp;IF(I31&lt;0.2,"Save more",""))))</f>
        <v/>
      </c>
      <c r="J33" s="25" t="str">
        <f>IF(J29="","",IF(AND(J29&lt;=0.5,J30&lt;=0.3,J31&gt;=0.2),"On track",TRIM(IF(J29&gt;0.5,"Needs high ","")&amp;IF(J30&gt;0.3,"Wants high ","")&amp;IF(J31&lt;0.2,"Save more",""))))</f>
        <v/>
      </c>
      <c r="K33" s="25" t="str">
        <f>IF(K29="","",IF(AND(K29&lt;=0.5,K30&lt;=0.3,K31&gt;=0.2),"On track",TRIM(IF(K29&gt;0.5,"Needs high ","")&amp;IF(K30&gt;0.3,"Wants high ","")&amp;IF(K31&lt;0.2,"Save more",""))))</f>
        <v/>
      </c>
      <c r="L33" s="25" t="str">
        <f>IF(L29="","",IF(AND(L29&lt;=0.5,L30&lt;=0.3,L31&gt;=0.2),"On track",TRIM(IF(L29&gt;0.5,"Needs high ","")&amp;IF(L30&gt;0.3,"Wants high ","")&amp;IF(L31&lt;0.2,"Save more",""))))</f>
        <v/>
      </c>
      <c r="M33" s="25" t="str">
        <f>IF(M29="","",IF(AND(M29&lt;=0.5,M30&lt;=0.3,M31&gt;=0.2),"On track",TRIM(IF(M29&gt;0.5,"Needs high ","")&amp;IF(M30&gt;0.3,"Wants high ","")&amp;IF(M31&lt;0.2,"Save more",""))))</f>
        <v/>
      </c>
      <c r="N33" s="25" t="str">
        <f>IF(N29="","",IF(AND(N29&lt;=0.5,N30&lt;=0.3,N31&gt;=0.2),"On track",TRIM(IF(N29&gt;0.5,"Needs high ","")&amp;IF(N30&gt;0.3,"Wants high ","")&amp;IF(N31&lt;0.2,"Save more",""))))</f>
        <v/>
      </c>
      <c r="O33" s="25" t="str">
        <f>IF(O29="","",IF(AND(O29&lt;=0.5,O30&lt;=0.3,O31&gt;=0.2),"On track",TRIM(IF(O29&gt;0.5,"Needs high ","")&amp;IF(O30&gt;0.3,"Wants high ","")&amp;IF(O31&lt;0.2,"Save more",""))))</f>
        <v/>
      </c>
    </row>
    <row r="35" spans="1:16" ht="20.100000000000001" customHeight="1">
      <c r="A35" s="4" t="s">
        <v>227</v>
      </c>
      <c r="B35" s="5" t="s">
        <v>2</v>
      </c>
      <c r="C35" s="5" t="s">
        <v>36</v>
      </c>
      <c r="D35" s="5" t="s">
        <v>37</v>
      </c>
      <c r="E35" s="5" t="s">
        <v>38</v>
      </c>
      <c r="F35" s="5" t="s">
        <v>39</v>
      </c>
      <c r="G35" s="5" t="s">
        <v>40</v>
      </c>
      <c r="H35" s="5" t="s">
        <v>41</v>
      </c>
      <c r="I35" s="5" t="s">
        <v>42</v>
      </c>
      <c r="J35" s="5" t="s">
        <v>43</v>
      </c>
      <c r="K35" s="5" t="s">
        <v>44</v>
      </c>
      <c r="L35" s="5" t="s">
        <v>45</v>
      </c>
      <c r="M35" s="5" t="s">
        <v>46</v>
      </c>
      <c r="N35" s="5" t="s">
        <v>47</v>
      </c>
      <c r="O35" s="5" t="s">
        <v>194</v>
      </c>
      <c r="P35" s="5" t="s">
        <v>49</v>
      </c>
    </row>
    <row r="36" spans="1:16">
      <c r="A36" s="18" t="s">
        <v>228</v>
      </c>
      <c r="C36" s="9">
        <f>C8*0.5</f>
        <v>0</v>
      </c>
      <c r="D36" s="9">
        <f>D8*0.5</f>
        <v>0</v>
      </c>
      <c r="E36" s="9">
        <f>E8*0.5</f>
        <v>0</v>
      </c>
      <c r="F36" s="9">
        <f>F8*0.5</f>
        <v>0</v>
      </c>
      <c r="G36" s="9">
        <f>G8*0.5</f>
        <v>0</v>
      </c>
      <c r="H36" s="9">
        <f>H8*0.5</f>
        <v>0</v>
      </c>
      <c r="I36" s="9">
        <f>I8*0.5</f>
        <v>0</v>
      </c>
      <c r="J36" s="9">
        <f>J8*0.5</f>
        <v>0</v>
      </c>
      <c r="K36" s="9">
        <f>K8*0.5</f>
        <v>0</v>
      </c>
      <c r="L36" s="9">
        <f>L8*0.5</f>
        <v>0</v>
      </c>
      <c r="M36" s="9">
        <f>M8*0.5</f>
        <v>0</v>
      </c>
      <c r="N36" s="9">
        <f>N8*0.5</f>
        <v>0</v>
      </c>
      <c r="O36" s="9">
        <f>O8*0.5</f>
        <v>0</v>
      </c>
      <c r="P36" s="9">
        <f>IF(O36="","",O36/MAX(1,$O$40))</f>
        <v>0</v>
      </c>
    </row>
    <row r="37" spans="1:16">
      <c r="A37" s="18" t="s">
        <v>229</v>
      </c>
      <c r="C37" s="9">
        <f>C8*0.3</f>
        <v>0</v>
      </c>
      <c r="D37" s="9">
        <f>D8*0.3</f>
        <v>0</v>
      </c>
      <c r="E37" s="9">
        <f>E8*0.3</f>
        <v>0</v>
      </c>
      <c r="F37" s="9">
        <f>F8*0.3</f>
        <v>0</v>
      </c>
      <c r="G37" s="9">
        <f>G8*0.3</f>
        <v>0</v>
      </c>
      <c r="H37" s="9">
        <f>H8*0.3</f>
        <v>0</v>
      </c>
      <c r="I37" s="9">
        <f>I8*0.3</f>
        <v>0</v>
      </c>
      <c r="J37" s="9">
        <f>J8*0.3</f>
        <v>0</v>
      </c>
      <c r="K37" s="9">
        <f>K8*0.3</f>
        <v>0</v>
      </c>
      <c r="L37" s="9">
        <f>L8*0.3</f>
        <v>0</v>
      </c>
      <c r="M37" s="9">
        <f>M8*0.3</f>
        <v>0</v>
      </c>
      <c r="N37" s="9">
        <f>N8*0.3</f>
        <v>0</v>
      </c>
      <c r="O37" s="9">
        <f>O8*0.3</f>
        <v>0</v>
      </c>
      <c r="P37" s="9">
        <f>IF(O37="","",O37/MAX(1,$O$40))</f>
        <v>0</v>
      </c>
    </row>
    <row r="38" spans="1:16">
      <c r="A38" s="18" t="s">
        <v>230</v>
      </c>
      <c r="C38" s="9">
        <f>C8*0.2</f>
        <v>0</v>
      </c>
      <c r="D38" s="9">
        <f>D8*0.2</f>
        <v>0</v>
      </c>
      <c r="E38" s="9">
        <f>E8*0.2</f>
        <v>0</v>
      </c>
      <c r="F38" s="9">
        <f>F8*0.2</f>
        <v>0</v>
      </c>
      <c r="G38" s="9">
        <f>G8*0.2</f>
        <v>0</v>
      </c>
      <c r="H38" s="9">
        <f>H8*0.2</f>
        <v>0</v>
      </c>
      <c r="I38" s="9">
        <f>I8*0.2</f>
        <v>0</v>
      </c>
      <c r="J38" s="9">
        <f>J8*0.2</f>
        <v>0</v>
      </c>
      <c r="K38" s="9">
        <f>K8*0.2</f>
        <v>0</v>
      </c>
      <c r="L38" s="9">
        <f>L8*0.2</f>
        <v>0</v>
      </c>
      <c r="M38" s="9">
        <f>M8*0.2</f>
        <v>0</v>
      </c>
      <c r="N38" s="9">
        <f>N8*0.2</f>
        <v>0</v>
      </c>
      <c r="O38" s="9">
        <f>O8*0.2</f>
        <v>0</v>
      </c>
      <c r="P38" s="9">
        <f>IF(O38="","",O38/MAX(1,$O$40))</f>
        <v>0</v>
      </c>
    </row>
    <row r="40" spans="1:16">
      <c r="A40" s="3" t="s">
        <v>231</v>
      </c>
      <c r="O40" s="14">
        <f>COUNTIF(C6:N6,"&gt;0")</f>
        <v>0</v>
      </c>
    </row>
    <row r="42" spans="1:16">
      <c r="A42" s="3" t="s">
        <v>232</v>
      </c>
    </row>
    <row r="43" spans="1:16">
      <c r="A43" s="3" t="s">
        <v>233</v>
      </c>
    </row>
    <row r="44" spans="1:16">
      <c r="A44" s="3" t="s">
        <v>234</v>
      </c>
    </row>
    <row r="45" spans="1:16">
      <c r="A45" s="3" t="s">
        <v>235</v>
      </c>
    </row>
  </sheetData>
  <conditionalFormatting sqref="C29:O29">
    <cfRule type="expression" dxfId="9" priority="1">
      <formula>AND(ISNUMBER(C29),C29&gt;$B$29)</formula>
    </cfRule>
    <cfRule type="expression" dxfId="8" priority="2">
      <formula>ISNUMBER(C29)</formula>
    </cfRule>
  </conditionalFormatting>
  <conditionalFormatting sqref="C30:O30">
    <cfRule type="expression" dxfId="7" priority="3">
      <formula>AND(ISNUMBER(C30),C30&gt;$B$30)</formula>
    </cfRule>
    <cfRule type="expression" dxfId="6" priority="3">
      <formula>ISNUMBER(C30)</formula>
    </cfRule>
  </conditionalFormatting>
  <conditionalFormatting sqref="C31:O31">
    <cfRule type="expression" dxfId="5" priority="4">
      <formula>AND(ISNUMBER(C31),C31&lt;$B$31)</formula>
    </cfRule>
    <cfRule type="expression" dxfId="4" priority="4">
      <formula>ISNUMBER(C31)</formula>
    </cfRule>
  </conditionalFormatting>
  <conditionalFormatting sqref="C33:O33">
    <cfRule type="cellIs" dxfId="3" priority="5" operator="equal">
      <formula>"On track"</formula>
    </cfRule>
    <cfRule type="expression" dxfId="2" priority="5">
      <formula>AND(C33&lt;&gt;"",C33&lt;&gt;"On track")</formula>
    </cfRule>
  </conditionalFormatting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7"/>
  <sheetViews>
    <sheetView tabSelected="1" zoomScaleNormal="100" zoomScaleSheetLayoutView="100" workbookViewId="0">
      <selection activeCell="E11" sqref="E11"/>
    </sheetView>
  </sheetViews>
  <sheetFormatPr defaultRowHeight="15"/>
  <cols>
    <col min="1" max="1" width="40" customWidth="1"/>
    <col min="2" max="2" width="16" customWidth="1"/>
    <col min="3" max="3" width="4" customWidth="1"/>
    <col min="4" max="4" width="40" customWidth="1"/>
    <col min="5" max="5" width="16" customWidth="1"/>
  </cols>
  <sheetData>
    <row r="1" spans="1:5" ht="26.1" customHeight="1">
      <c r="A1" s="1" t="s">
        <v>236</v>
      </c>
    </row>
    <row r="2" spans="1:5">
      <c r="A2" s="3" t="s">
        <v>237</v>
      </c>
    </row>
    <row r="3" spans="1:5">
      <c r="A3" s="19" t="s">
        <v>238</v>
      </c>
      <c r="B3" s="26"/>
    </row>
    <row r="5" spans="1:5" ht="20.100000000000001" customHeight="1">
      <c r="A5" s="4" t="s">
        <v>239</v>
      </c>
      <c r="B5" s="5" t="s">
        <v>240</v>
      </c>
      <c r="C5" t="s">
        <v>2</v>
      </c>
      <c r="D5" s="5" t="s">
        <v>241</v>
      </c>
      <c r="E5" s="5" t="s">
        <v>242</v>
      </c>
    </row>
    <row r="6" spans="1:5">
      <c r="A6" t="s">
        <v>243</v>
      </c>
      <c r="B6" s="8">
        <v>0</v>
      </c>
      <c r="D6" t="s">
        <v>244</v>
      </c>
      <c r="E6" s="8">
        <v>0</v>
      </c>
    </row>
    <row r="7" spans="1:5">
      <c r="A7" t="s">
        <v>245</v>
      </c>
      <c r="B7" s="8">
        <v>0</v>
      </c>
      <c r="D7" t="s">
        <v>246</v>
      </c>
      <c r="E7" s="8">
        <v>0</v>
      </c>
    </row>
    <row r="8" spans="1:5">
      <c r="A8" t="s">
        <v>247</v>
      </c>
      <c r="B8" s="8">
        <v>0</v>
      </c>
      <c r="D8" t="s">
        <v>248</v>
      </c>
      <c r="E8" s="8">
        <v>0</v>
      </c>
    </row>
    <row r="9" spans="1:5">
      <c r="A9" t="s">
        <v>249</v>
      </c>
      <c r="B9" s="8">
        <v>0</v>
      </c>
      <c r="D9" t="s">
        <v>250</v>
      </c>
      <c r="E9" s="9">
        <v>0</v>
      </c>
    </row>
    <row r="10" spans="1:5">
      <c r="A10" t="s">
        <v>251</v>
      </c>
      <c r="B10" s="8">
        <v>0</v>
      </c>
      <c r="D10" t="s">
        <v>156</v>
      </c>
      <c r="E10" s="8">
        <v>0</v>
      </c>
    </row>
    <row r="11" spans="1:5">
      <c r="A11" t="s">
        <v>252</v>
      </c>
      <c r="B11" s="8">
        <v>0</v>
      </c>
    </row>
    <row r="12" spans="1:5">
      <c r="A12" t="s">
        <v>253</v>
      </c>
      <c r="B12" s="8">
        <v>0</v>
      </c>
    </row>
    <row r="13" spans="1:5">
      <c r="A13" t="s">
        <v>173</v>
      </c>
      <c r="B13" s="8">
        <v>0</v>
      </c>
    </row>
    <row r="14" spans="1:5">
      <c r="A14" t="s">
        <v>254</v>
      </c>
      <c r="B14" s="8">
        <v>0</v>
      </c>
    </row>
    <row r="15" spans="1:5">
      <c r="A15" t="s">
        <v>255</v>
      </c>
      <c r="B15" s="8">
        <v>0</v>
      </c>
    </row>
    <row r="16" spans="1:5">
      <c r="A16" t="s">
        <v>256</v>
      </c>
      <c r="B16" s="8">
        <v>0</v>
      </c>
    </row>
    <row r="17" spans="1:5">
      <c r="A17" t="s">
        <v>257</v>
      </c>
      <c r="B17" s="8">
        <v>0</v>
      </c>
    </row>
    <row r="18" spans="1:5">
      <c r="A18" t="s">
        <v>258</v>
      </c>
      <c r="B18" s="8">
        <v>0</v>
      </c>
    </row>
    <row r="19" spans="1:5">
      <c r="A19" t="s">
        <v>156</v>
      </c>
      <c r="B19" s="8">
        <v>0</v>
      </c>
    </row>
    <row r="21" spans="1:5" ht="20.100000000000001" customHeight="1">
      <c r="A21" s="4" t="s">
        <v>259</v>
      </c>
      <c r="B21" s="13">
        <f>SUM(B6:B19)</f>
        <v>0</v>
      </c>
      <c r="D21" s="5" t="s">
        <v>260</v>
      </c>
      <c r="E21" s="13">
        <f>SUM(E6:E10)</f>
        <v>0</v>
      </c>
    </row>
    <row r="23" spans="1:5">
      <c r="A23" s="27" t="s">
        <v>261</v>
      </c>
      <c r="B23" s="28">
        <f>B21-E21</f>
        <v>0</v>
      </c>
    </row>
    <row r="25" spans="1:5">
      <c r="A25" s="19" t="s">
        <v>262</v>
      </c>
      <c r="B25" s="29" t="str">
        <f>IF('50-30-20'!P14&gt;0,SUM(B6:B8)/'50-30-20'!P14,"")</f>
        <v/>
      </c>
    </row>
    <row r="26" spans="1:5">
      <c r="A26" s="3" t="s">
        <v>263</v>
      </c>
    </row>
    <row r="27" spans="1:5">
      <c r="A27" s="3" t="s">
        <v>264</v>
      </c>
    </row>
  </sheetData>
  <conditionalFormatting sqref="B25">
    <cfRule type="expression" dxfId="1" priority="1">
      <formula>AND(ISNUMBER(B25),B25&lt;3)</formula>
    </cfRule>
    <cfRule type="expression" dxfId="0" priority="2">
      <formula>AND(ISNUMBER(B25),B25&gt;=3)</formula>
    </cfRule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 Friend</dc:creator>
  <cp:keywords/>
  <dc:description/>
  <cp:lastModifiedBy/>
  <cp:revision/>
  <dcterms:created xsi:type="dcterms:W3CDTF">2026-10-02T03:59:43Z</dcterms:created>
  <dcterms:modified xsi:type="dcterms:W3CDTF">2026-10-03T02:09:54Z</dcterms:modified>
  <cp:category/>
  <cp:contentStatus/>
</cp:coreProperties>
</file>